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activeTab="0"/>
  </bookViews>
  <sheets>
    <sheet name="Парковая 14" sheetId="1" r:id="rId1"/>
    <sheet name="Парковая 15" sheetId="2" r:id="rId2"/>
    <sheet name="Парковая 16" sheetId="3" r:id="rId3"/>
    <sheet name="Парковая 17" sheetId="4" r:id="rId4"/>
    <sheet name="Парковая 18" sheetId="5" r:id="rId5"/>
    <sheet name="Парковая 19" sheetId="6" r:id="rId6"/>
    <sheet name="Парковая 20" sheetId="7" r:id="rId7"/>
    <sheet name="Парковая 20_2" sheetId="8" r:id="rId8"/>
    <sheet name="Парковая 21" sheetId="9" r:id="rId9"/>
    <sheet name="Парковая 22" sheetId="10" r:id="rId10"/>
    <sheet name="Парковая 24" sheetId="11" r:id="rId11"/>
    <sheet name="Парковая 26" sheetId="12" r:id="rId12"/>
    <sheet name="Парковая 28" sheetId="13" r:id="rId13"/>
    <sheet name="Парковая 32" sheetId="14" r:id="rId14"/>
    <sheet name="Парковая 32а" sheetId="15" r:id="rId15"/>
    <sheet name="Парковая 34" sheetId="16" r:id="rId16"/>
    <sheet name="Парковая 36" sheetId="17" r:id="rId17"/>
    <sheet name="Парковая 38" sheetId="18" r:id="rId18"/>
    <sheet name="Парковая 40" sheetId="19" r:id="rId19"/>
    <sheet name="Парковая 42" sheetId="20" r:id="rId20"/>
    <sheet name="Парковая 46" sheetId="21" r:id="rId21"/>
    <sheet name="Парковая 48" sheetId="22" r:id="rId22"/>
    <sheet name="Парковая 50" sheetId="23" r:id="rId23"/>
    <sheet name="Парковая 52" sheetId="24" r:id="rId24"/>
    <sheet name="Парковая 54" sheetId="25" r:id="rId25"/>
    <sheet name="Парковая 56" sheetId="26" r:id="rId26"/>
    <sheet name="Парковая 62" sheetId="27" r:id="rId27"/>
    <sheet name="Парковая 64" sheetId="28" r:id="rId28"/>
    <sheet name="Парковая 66" sheetId="29" r:id="rId29"/>
    <sheet name="Парковая 68" sheetId="30" r:id="rId30"/>
    <sheet name="Парковая 70" sheetId="31" r:id="rId31"/>
    <sheet name="Парковая 72" sheetId="32" r:id="rId32"/>
    <sheet name="Парковая 74" sheetId="33" r:id="rId33"/>
    <sheet name="Липовский проезд 1" sheetId="34" r:id="rId34"/>
    <sheet name="Липовский проезд 3" sheetId="35" r:id="rId35"/>
    <sheet name="Липовский проезд 3а" sheetId="36" r:id="rId36"/>
    <sheet name="Липовский проезд 5" sheetId="37" r:id="rId37"/>
    <sheet name="Липовский проезд 5а" sheetId="38" r:id="rId38"/>
    <sheet name="Липовский проезд 11" sheetId="39" r:id="rId39"/>
    <sheet name="Липовский проезд 17" sheetId="40" r:id="rId40"/>
    <sheet name="Липовский проезд 19а" sheetId="41" r:id="rId41"/>
    <sheet name="Липовский проезд 19" sheetId="42" r:id="rId42"/>
    <sheet name="Липовский проезд 19б" sheetId="43" r:id="rId43"/>
    <sheet name="Липовский проезд 21" sheetId="44" r:id="rId44"/>
    <sheet name="Липовский проезд 23а" sheetId="45" r:id="rId45"/>
    <sheet name="Липовский проезд 23" sheetId="46" r:id="rId46"/>
    <sheet name="Липовский проезд 23б" sheetId="47" r:id="rId47"/>
    <sheet name="Липовский проезд 29" sheetId="48" r:id="rId48"/>
    <sheet name="Липовский проезд 31" sheetId="49" r:id="rId49"/>
    <sheet name="Липовский проезд 33" sheetId="50" r:id="rId50"/>
    <sheet name="Липовский проезд 9б" sheetId="51" r:id="rId51"/>
    <sheet name="проспект Героев 33" sheetId="52" r:id="rId52"/>
    <sheet name="проспект Героев 33б" sheetId="53" r:id="rId53"/>
    <sheet name="проспект Героев 51" sheetId="54" r:id="rId54"/>
    <sheet name="проспект Героев 53" sheetId="55" r:id="rId55"/>
    <sheet name="проспект Героев 55" sheetId="56" r:id="rId56"/>
    <sheet name="проспект Героев 57" sheetId="57" r:id="rId57"/>
    <sheet name="проспект Героев 59" sheetId="58" r:id="rId58"/>
    <sheet name="проспект Героев 61" sheetId="59" r:id="rId59"/>
    <sheet name="проспект Героев 62" sheetId="60" r:id="rId60"/>
    <sheet name="проспект Героев 63" sheetId="61" r:id="rId61"/>
    <sheet name="проспект Героев 65" sheetId="62" r:id="rId62"/>
    <sheet name="Красных Фортов 23" sheetId="63" r:id="rId63"/>
    <sheet name="Красных Фортов 25" sheetId="64" r:id="rId64"/>
    <sheet name="Красных Фортов 27" sheetId="65" r:id="rId65"/>
    <sheet name="Красных Фортов 29" sheetId="66" r:id="rId66"/>
    <sheet name="Красных Фортов 31" sheetId="67" r:id="rId67"/>
    <sheet name="Красных Фортов 33" sheetId="68" r:id="rId68"/>
    <sheet name="Красных Фортов 35" sheetId="69" r:id="rId69"/>
    <sheet name="Красных Фортов 37" sheetId="70" r:id="rId70"/>
    <sheet name="Красных Фортов 39" sheetId="71" r:id="rId71"/>
    <sheet name="Красных Фортов 41" sheetId="72" r:id="rId72"/>
    <sheet name="Красных Фортов 45" sheetId="73" r:id="rId73"/>
    <sheet name="Красных Фортов 47" sheetId="74" r:id="rId74"/>
    <sheet name="Машиностроителей 2" sheetId="75" r:id="rId75"/>
    <sheet name="Машиностроителей 4" sheetId="76" r:id="rId76"/>
    <sheet name="Машиностроителей 6" sheetId="77" r:id="rId77"/>
    <sheet name="Машиностроителей 8" sheetId="78" r:id="rId78"/>
    <sheet name="Молодежная 1" sheetId="79" r:id="rId79"/>
    <sheet name="Молодежная 8" sheetId="80" r:id="rId80"/>
    <sheet name="Молодежная 10" sheetId="81" r:id="rId81"/>
    <sheet name="Молодежная 12" sheetId="82" r:id="rId82"/>
    <sheet name="Молодежная 16" sheetId="83" r:id="rId83"/>
    <sheet name="Молодежная 17" sheetId="84" r:id="rId84"/>
    <sheet name="Молодежная 18" sheetId="85" r:id="rId85"/>
    <sheet name="Молодежная 19" sheetId="86" r:id="rId86"/>
    <sheet name="Молодежная 20" sheetId="87" r:id="rId87"/>
    <sheet name="Молодежная 22" sheetId="88" r:id="rId88"/>
    <sheet name="Молодежная 24" sheetId="89" r:id="rId89"/>
    <sheet name="Молодежная 21" sheetId="90" r:id="rId90"/>
    <sheet name="Молодежная 23" sheetId="91" r:id="rId91"/>
    <sheet name="Молодежная 26" sheetId="92" r:id="rId92"/>
    <sheet name="Молодежная 25" sheetId="93" r:id="rId93"/>
    <sheet name="Молодежная 28" sheetId="94" r:id="rId94"/>
    <sheet name="Молодежная 30" sheetId="95" r:id="rId95"/>
    <sheet name="Молодежная 30а" sheetId="96" r:id="rId96"/>
    <sheet name="Молодежная 33" sheetId="97" r:id="rId97"/>
    <sheet name="Молодежная 37" sheetId="98" r:id="rId98"/>
    <sheet name="Молодежная 39" sheetId="99" r:id="rId99"/>
    <sheet name="Молодежная 41" sheetId="100" r:id="rId100"/>
    <sheet name="Молодежная 42" sheetId="101" r:id="rId101"/>
    <sheet name="Молодежная 44" sheetId="102" r:id="rId102"/>
    <sheet name="Молодежная 46" sheetId="103" r:id="rId103"/>
    <sheet name="Молодежная 48" sheetId="104" r:id="rId104"/>
    <sheet name="Молодежная 54" sheetId="105" r:id="rId105"/>
    <sheet name="Молодежная 56" sheetId="106" r:id="rId106"/>
    <sheet name="Молодежная 60" sheetId="107" r:id="rId107"/>
    <sheet name="Молодежная 62" sheetId="108" r:id="rId108"/>
    <sheet name="Молодежная 64" sheetId="109" r:id="rId109"/>
    <sheet name="Молодежная 66" sheetId="110" r:id="rId110"/>
    <sheet name="Молодежная 68" sheetId="111" r:id="rId111"/>
    <sheet name="Молодежная 72" sheetId="112" r:id="rId112"/>
    <sheet name="Молодежная 74" sheetId="113" r:id="rId113"/>
    <sheet name="Молодежная 76" sheetId="114" r:id="rId114"/>
    <sheet name="Молодежная 80" sheetId="115" r:id="rId115"/>
    <sheet name="Молодежная 82" sheetId="116" r:id="rId116"/>
    <sheet name="Молодежная 84" sheetId="117" r:id="rId117"/>
    <sheet name="Солнечная 7" sheetId="118" r:id="rId118"/>
    <sheet name="Солнечная 25а" sheetId="119" r:id="rId119"/>
    <sheet name="Солнечная 30 корп.2" sheetId="120" r:id="rId120"/>
    <sheet name="Солнечная 35" sheetId="121" r:id="rId121"/>
    <sheet name="Солнечная 47" sheetId="122" r:id="rId122"/>
    <sheet name="Малая Земля 3" sheetId="123" r:id="rId123"/>
    <sheet name="Малая Земля 16" sheetId="124" r:id="rId124"/>
    <sheet name="Ленинградская 4" sheetId="125" r:id="rId125"/>
    <sheet name="Высотная 2" sheetId="126" r:id="rId126"/>
    <sheet name="Высотная 6" sheetId="127" r:id="rId127"/>
    <sheet name="Высотная 7" sheetId="128" r:id="rId128"/>
    <sheet name="Комсомольская 14" sheetId="129" r:id="rId129"/>
    <sheet name="50 лет Октября 6" sheetId="130" r:id="rId130"/>
    <sheet name="Солнечная 57-1" sheetId="131" r:id="rId131"/>
    <sheet name="Солнечная 57-2" sheetId="132" r:id="rId132"/>
    <sheet name="Солнечная 57-3" sheetId="133" r:id="rId133"/>
    <sheet name="Солнечная 57-32" sheetId="134" r:id="rId134"/>
  </sheets>
  <definedNames/>
  <calcPr fullCalcOnLoad="1"/>
</workbook>
</file>

<file path=xl/sharedStrings.xml><?xml version="1.0" encoding="utf-8"?>
<sst xmlns="http://schemas.openxmlformats.org/spreadsheetml/2006/main" count="3618" uniqueCount="156">
  <si>
    <t>Исходные данные</t>
  </si>
  <si>
    <t>Лампа накаливания</t>
  </si>
  <si>
    <t>Экономия</t>
  </si>
  <si>
    <t>Мощность, Вт</t>
  </si>
  <si>
    <t>Х</t>
  </si>
  <si>
    <t>Стоимость ламп</t>
  </si>
  <si>
    <t>Срок службы, месяц</t>
  </si>
  <si>
    <t>Количество светильников, шт.</t>
  </si>
  <si>
    <t>Количество лампочек, шт./год</t>
  </si>
  <si>
    <t>Стоимость замены лампочки, руб.</t>
  </si>
  <si>
    <t>Тариф электроэнергии, руб./кВт</t>
  </si>
  <si>
    <t>1. Потребление электроэнергии за год при режиме работы 12 часов в сутки, кВт</t>
  </si>
  <si>
    <t>2. Стоимость электроэнергии, руб.</t>
  </si>
  <si>
    <t>3. Стоимость ламп, руб.</t>
  </si>
  <si>
    <t>4. Стоимость работ по замене ламп за 1 год, руб.</t>
  </si>
  <si>
    <t>5. Расходы на проведение мероприятия по энергосбережению, руб.</t>
  </si>
  <si>
    <t>6. Объем ожидаемого снижения  используемой электроэнергии, руб.</t>
  </si>
  <si>
    <t>7. Срок окупаемости, год</t>
  </si>
  <si>
    <t>6. Объем ожидаемого снижения используемой электроэнергии, руб.</t>
  </si>
  <si>
    <t>Светодиодная лампа</t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</si>
  <si>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д.74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</si>
  <si>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t>1. Потребление электроэнергии при режиме работы 12 часов в сутки, кВт</t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</si>
  <si>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д.14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</si>
  <si>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д.15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</si>
  <si>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д.16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</si>
  <si>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д.17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</si>
  <si>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д.18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</si>
  <si>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д.19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</si>
  <si>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д.20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</si>
  <si>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д.20 (9 эт.)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</si>
  <si>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д.21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</si>
  <si>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д.22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</si>
  <si>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д.24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</si>
  <si>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д.26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</si>
  <si>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д.28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</si>
  <si>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д.32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</si>
  <si>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д.32а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</si>
  <si>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д.34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</si>
  <si>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д.36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</si>
  <si>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д.38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</si>
  <si>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д.40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</si>
  <si>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д.42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</si>
  <si>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д.46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</si>
  <si>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д.48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</si>
  <si>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д.50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</si>
  <si>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д.52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</si>
  <si>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д.54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</si>
  <si>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д.56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</si>
  <si>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д.62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</si>
  <si>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д.64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</si>
  <si>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д.66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</si>
  <si>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д.68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</si>
  <si>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д.70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</si>
  <si>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д.72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</si>
  <si>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д.1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</si>
  <si>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д.3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</si>
  <si>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д.3а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</si>
  <si>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д.5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</si>
  <si>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д.5а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</si>
  <si>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д.11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</si>
  <si>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д.17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</si>
  <si>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д.19а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</si>
  <si>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д.19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</si>
  <si>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д.19б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</si>
  <si>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д.21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</si>
  <si>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д.23а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</si>
  <si>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д.23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</si>
  <si>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д.23б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</si>
  <si>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д.29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</si>
  <si>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д.31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</si>
  <si>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д.33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</si>
  <si>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д.9б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</si>
  <si>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 Проспект Героев, д.33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</si>
  <si>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 Проспект Героев, д.33б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</si>
  <si>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Проспект Героев, д.51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</si>
  <si>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Проспект Героев, д.53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</si>
  <si>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Проспект Героев, д.55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</si>
  <si>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Проспект Героев, д.57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</si>
  <si>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 Проспект Героев, д.59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</si>
  <si>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 Проспект Героев, д.61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</si>
  <si>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 Проспект Героев, д.62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</si>
  <si>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 Проспект Героев, д.63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</si>
  <si>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 Проспект Героев, д.65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</si>
  <si>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Красных Фортов, д.23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</si>
  <si>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Красных Фортов, д.25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</si>
  <si>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Красных Фортов, д.27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</si>
  <si>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Красных Фортов, д.29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</si>
  <si>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Красных Фортов, д.31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</si>
  <si>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Красных Фортов, д.33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</si>
  <si>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Красных Фортов, д.35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</si>
  <si>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Красных Фортов, д.37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</si>
  <si>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Красных Фортов, д.39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</si>
  <si>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Красных Фортов, д.41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</si>
  <si>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Красных Фортов, д.45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</si>
  <si>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Красных Фортов, д.47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</si>
  <si>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Машиностроителей, д.2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</si>
  <si>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Машиностроителей, д.4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</si>
  <si>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Машиностроителей, д.6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</si>
  <si>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Машиностроителей, д.8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</si>
  <si>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д.1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</si>
  <si>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д.8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</si>
  <si>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д.10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</si>
  <si>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д.12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</si>
  <si>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д.16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</si>
  <si>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д.17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</si>
  <si>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д.18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</si>
  <si>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д.19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</si>
  <si>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д.20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</si>
  <si>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д.22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</si>
  <si>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д.24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</si>
  <si>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д.21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</si>
  <si>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д.23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</si>
  <si>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д.26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</si>
  <si>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д.25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</si>
  <si>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д.28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</si>
  <si>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д.30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</si>
  <si>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д.30а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</si>
  <si>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д.33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</si>
  <si>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д.37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</si>
  <si>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д.39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</si>
  <si>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д.41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</si>
  <si>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д.42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</si>
  <si>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д.44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</si>
  <si>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д.46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</si>
  <si>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д.48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</si>
  <si>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д.54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</si>
  <si>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д.56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</si>
  <si>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д.60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</si>
  <si>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д.62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</si>
  <si>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д.64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</si>
  <si>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д.66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</si>
  <si>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д.68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</si>
  <si>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д.72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</si>
  <si>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д.74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</si>
  <si>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д.76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</si>
  <si>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д.80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</si>
  <si>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д.82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</si>
  <si>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д.84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</si>
  <si>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Солнечная, д.7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</si>
  <si>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Солнечная, д.25а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</si>
  <si>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Солнечная, д.30/2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</si>
  <si>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Солнечная, д.35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</si>
  <si>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Солнечная, д.47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</si>
  <si>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Малая Земля, д.3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</si>
  <si>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Малая Земля, д.16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</si>
  <si>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Ленинградская, д.4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</si>
  <si>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Высотная, д.2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</si>
  <si>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Высотная, д.6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</si>
  <si>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Высотная, д.7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</si>
  <si>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Комсомольская, д.14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</si>
  <si>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50 лет Октября, д.6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</si>
  <si>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50 Солнечная, д.57 к.1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</si>
  <si>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50 Солнечная, д.57 к.2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</si>
  <si>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50 Солнечная, д.57 к.3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</si>
  <si>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50 Солнечная, д.32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светодиодные лампы</t>
    </r>
  </si>
  <si>
    <t>Расчет экономии в среднем за год, при сроке службы светодиодной лампы - 5 лет, за счет снижения потребления электроэнергии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</si>
</sst>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2"/>
    </font>
    <font>
      <sz val="12"/>
      <color indexed="8"/>
      <name val="Times New Roman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Times New Roman"/>
      <family val="2"/>
    </font>
    <font>
      <b/>
      <i/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33">
      <alignment/>
      <protection/>
    </xf>
    <xf numFmtId="0" fontId="5" fillId="0" borderId="0" xfId="33" applyFont="1">
      <alignment/>
      <protection/>
    </xf>
    <xf numFmtId="0" fontId="6" fillId="0" borderId="10" xfId="33" applyFont="1" applyBorder="1">
      <alignment/>
      <protection/>
    </xf>
    <xf numFmtId="0" fontId="6" fillId="0" borderId="10" xfId="33" applyFont="1" applyBorder="1" applyAlignment="1">
      <alignment horizontal="center" wrapText="1" shrinkToFit="1"/>
      <protection/>
    </xf>
    <xf numFmtId="0" fontId="6" fillId="0" borderId="10" xfId="33" applyFont="1" applyBorder="1" applyAlignment="1">
      <alignment horizontal="center"/>
      <protection/>
    </xf>
    <xf numFmtId="0" fontId="5" fillId="0" borderId="10" xfId="33" applyFont="1" applyBorder="1">
      <alignment/>
      <protection/>
    </xf>
    <xf numFmtId="0" fontId="5" fillId="0" borderId="10" xfId="33" applyFont="1" applyBorder="1" applyAlignment="1">
      <alignment horizontal="right"/>
      <protection/>
    </xf>
    <xf numFmtId="0" fontId="5" fillId="0" borderId="10" xfId="33" applyFont="1" applyBorder="1" applyAlignment="1">
      <alignment horizontal="center"/>
      <protection/>
    </xf>
    <xf numFmtId="0" fontId="5" fillId="0" borderId="10" xfId="33" applyFont="1" applyBorder="1" applyAlignment="1">
      <alignment wrapText="1" shrinkToFit="1"/>
      <protection/>
    </xf>
    <xf numFmtId="0" fontId="5" fillId="0" borderId="10" xfId="33" applyFont="1" applyBorder="1">
      <alignment/>
      <protection/>
    </xf>
    <xf numFmtId="2" fontId="5" fillId="0" borderId="10" xfId="33" applyNumberFormat="1" applyFont="1" applyBorder="1" applyAlignment="1">
      <alignment wrapText="1" shrinkToFit="1"/>
      <protection/>
    </xf>
    <xf numFmtId="0" fontId="5" fillId="33" borderId="10" xfId="33" applyFont="1" applyFill="1" applyBorder="1" applyAlignment="1">
      <alignment wrapText="1" shrinkToFit="1"/>
      <protection/>
    </xf>
    <xf numFmtId="0" fontId="4" fillId="33" borderId="10" xfId="33" applyFont="1" applyFill="1" applyBorder="1" applyAlignment="1">
      <alignment wrapText="1" shrinkToFit="1"/>
      <protection/>
    </xf>
    <xf numFmtId="0" fontId="4" fillId="0" borderId="10" xfId="33" applyFont="1" applyBorder="1">
      <alignment/>
      <protection/>
    </xf>
    <xf numFmtId="0" fontId="4" fillId="33" borderId="10" xfId="33" applyFont="1" applyFill="1" applyBorder="1" applyAlignment="1">
      <alignment horizontal="right" wrapText="1" shrinkToFit="1"/>
      <protection/>
    </xf>
    <xf numFmtId="0" fontId="5" fillId="33" borderId="11" xfId="33" applyFont="1" applyFill="1" applyBorder="1" applyAlignment="1">
      <alignment wrapText="1" shrinkToFit="1"/>
      <protection/>
    </xf>
    <xf numFmtId="2" fontId="4" fillId="33" borderId="10" xfId="33" applyNumberFormat="1" applyFont="1" applyFill="1" applyBorder="1" applyAlignment="1">
      <alignment horizontal="right"/>
      <protection/>
    </xf>
    <xf numFmtId="2" fontId="4" fillId="0" borderId="12" xfId="33" applyNumberFormat="1" applyFont="1" applyBorder="1" applyAlignment="1">
      <alignment horizontal="center"/>
      <protection/>
    </xf>
    <xf numFmtId="2" fontId="4" fillId="0" borderId="13" xfId="33" applyNumberFormat="1" applyFont="1" applyBorder="1" applyAlignment="1">
      <alignment horizontal="center"/>
      <protection/>
    </xf>
    <xf numFmtId="4" fontId="5" fillId="0" borderId="10" xfId="33" applyNumberFormat="1" applyFont="1" applyBorder="1">
      <alignment/>
      <protection/>
    </xf>
    <xf numFmtId="4" fontId="5" fillId="0" borderId="10" xfId="33" applyNumberFormat="1" applyFont="1" applyBorder="1">
      <alignment/>
      <protection/>
    </xf>
    <xf numFmtId="4" fontId="5" fillId="0" borderId="10" xfId="33" applyNumberFormat="1" applyFont="1" applyBorder="1" applyAlignment="1">
      <alignment wrapText="1" shrinkToFit="1"/>
      <protection/>
    </xf>
    <xf numFmtId="4" fontId="4" fillId="33" borderId="10" xfId="33" applyNumberFormat="1" applyFont="1" applyFill="1" applyBorder="1" applyAlignment="1">
      <alignment wrapText="1" shrinkToFit="1"/>
      <protection/>
    </xf>
    <xf numFmtId="4" fontId="4" fillId="0" borderId="10" xfId="33" applyNumberFormat="1" applyFont="1" applyBorder="1">
      <alignment/>
      <protection/>
    </xf>
    <xf numFmtId="4" fontId="4" fillId="33" borderId="10" xfId="33" applyNumberFormat="1" applyFont="1" applyFill="1" applyBorder="1" applyAlignment="1">
      <alignment horizontal="right" wrapText="1" shrinkToFit="1"/>
      <protection/>
    </xf>
    <xf numFmtId="4" fontId="4" fillId="33" borderId="10" xfId="33" applyNumberFormat="1" applyFont="1" applyFill="1" applyBorder="1" applyAlignment="1">
      <alignment horizontal="right"/>
      <protection/>
    </xf>
    <xf numFmtId="4" fontId="4" fillId="0" borderId="12" xfId="33" applyNumberFormat="1" applyFont="1" applyBorder="1" applyAlignment="1">
      <alignment horizontal="center"/>
      <protection/>
    </xf>
    <xf numFmtId="4" fontId="4" fillId="0" borderId="13" xfId="33" applyNumberFormat="1" applyFont="1" applyBorder="1" applyAlignment="1">
      <alignment horizontal="center"/>
      <protection/>
    </xf>
    <xf numFmtId="0" fontId="2" fillId="0" borderId="0" xfId="33" applyFont="1" applyAlignment="1">
      <alignment horizontal="justify" wrapText="1"/>
      <protection/>
    </xf>
    <xf numFmtId="0" fontId="4" fillId="0" borderId="14" xfId="33" applyFont="1" applyBorder="1" applyAlignment="1">
      <alignment horizontal="center"/>
      <protection/>
    </xf>
    <xf numFmtId="0" fontId="4" fillId="0" borderId="12" xfId="33" applyFont="1" applyBorder="1" applyAlignment="1">
      <alignment horizontal="center" wrapText="1" shrinkToFit="1"/>
      <protection/>
    </xf>
    <xf numFmtId="0" fontId="7" fillId="0" borderId="15" xfId="33" applyFont="1" applyFill="1" applyBorder="1" applyAlignment="1">
      <alignment horizontal="left" wrapText="1" shrinkToFi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styles" Target="styles.xml" /><Relationship Id="rId136" Type="http://schemas.openxmlformats.org/officeDocument/2006/relationships/sharedStrings" Target="sharedStrings.xml" /><Relationship Id="rId1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1.25" customHeight="1">
      <c r="A1" s="29" t="s">
        <v>22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112</v>
      </c>
      <c r="C7" s="7">
        <v>112</v>
      </c>
      <c r="D7" s="8" t="s">
        <v>4</v>
      </c>
      <c r="E7" s="2"/>
    </row>
    <row r="8" spans="1:5" ht="15.75">
      <c r="A8" s="6" t="s">
        <v>8</v>
      </c>
      <c r="B8" s="7">
        <f>B7/5</f>
        <v>22.4</v>
      </c>
      <c r="C8" s="7">
        <f>C7*12</f>
        <v>1344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3433.92</v>
      </c>
      <c r="C12" s="6">
        <f>0.06*12*365*C7</f>
        <v>29433.600000000002</v>
      </c>
      <c r="D12" s="10">
        <f>C12-B12</f>
        <v>25999.68</v>
      </c>
      <c r="E12" s="2"/>
    </row>
    <row r="13" spans="1:4" ht="18" customHeight="1">
      <c r="A13" s="9" t="s">
        <v>12</v>
      </c>
      <c r="B13" s="11">
        <f>B12*B10</f>
        <v>7898.016</v>
      </c>
      <c r="C13" s="9">
        <f>C12*C10</f>
        <v>67697.28</v>
      </c>
      <c r="D13" s="10">
        <f>C13-B13</f>
        <v>59799.263999999996</v>
      </c>
    </row>
    <row r="14" spans="1:4" ht="16.5" customHeight="1">
      <c r="A14" s="9" t="s">
        <v>13</v>
      </c>
      <c r="B14" s="9">
        <f>B8*B5</f>
        <v>11200</v>
      </c>
      <c r="C14" s="9">
        <f>C8*C5</f>
        <v>20160</v>
      </c>
      <c r="D14" s="10">
        <f>C14-B14</f>
        <v>8960</v>
      </c>
    </row>
    <row r="15" spans="1:4" ht="26.25" customHeight="1">
      <c r="A15" s="9" t="s">
        <v>14</v>
      </c>
      <c r="B15" s="9">
        <f>B9*B8</f>
        <v>1438.3039999999999</v>
      </c>
      <c r="C15" s="9">
        <f>C9*C8</f>
        <v>86298.23999999999</v>
      </c>
      <c r="D15" s="10">
        <f>C15-B15</f>
        <v>84859.93599999999</v>
      </c>
    </row>
    <row r="16" spans="1:4" ht="40.5" customHeight="1">
      <c r="A16" s="12" t="s">
        <v>15</v>
      </c>
      <c r="B16" s="13">
        <f>B15+B14</f>
        <v>12638.304</v>
      </c>
      <c r="C16" s="9">
        <f>C15+C14</f>
        <v>106458.23999999999</v>
      </c>
      <c r="D16" s="14"/>
    </row>
    <row r="17" spans="1:4" ht="40.5" customHeight="1">
      <c r="A17" s="12" t="s">
        <v>16</v>
      </c>
      <c r="B17" s="15">
        <f>D15+D14+D13</f>
        <v>153619.19999999998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7.5" customHeight="1">
      <c r="A1" s="29" t="s">
        <v>31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38</v>
      </c>
      <c r="C7" s="7">
        <v>38</v>
      </c>
      <c r="D7" s="8" t="s">
        <v>4</v>
      </c>
      <c r="E7" s="2"/>
    </row>
    <row r="8" spans="1:5" ht="15.75">
      <c r="A8" s="6" t="s">
        <v>8</v>
      </c>
      <c r="B8" s="7">
        <f>B7/5</f>
        <v>7.6</v>
      </c>
      <c r="C8" s="7">
        <f>C7*12</f>
        <v>456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1165.08</v>
      </c>
      <c r="C12" s="6">
        <f>0.06*12*365*C7</f>
        <v>9986.4</v>
      </c>
      <c r="D12" s="10">
        <f>C12-B12</f>
        <v>8821.32</v>
      </c>
      <c r="E12" s="2"/>
    </row>
    <row r="13" spans="1:4" ht="18" customHeight="1">
      <c r="A13" s="9" t="s">
        <v>12</v>
      </c>
      <c r="B13" s="11">
        <f>B12*B10</f>
        <v>2679.6839999999997</v>
      </c>
      <c r="C13" s="9">
        <f>C12*C10</f>
        <v>22968.719999999998</v>
      </c>
      <c r="D13" s="10">
        <f>C13-B13</f>
        <v>20289.035999999996</v>
      </c>
    </row>
    <row r="14" spans="1:4" ht="16.5" customHeight="1">
      <c r="A14" s="9" t="s">
        <v>13</v>
      </c>
      <c r="B14" s="9">
        <f>B8*B5</f>
        <v>3800</v>
      </c>
      <c r="C14" s="9">
        <f>C8*C5</f>
        <v>6840</v>
      </c>
      <c r="D14" s="10">
        <f>C14-B14</f>
        <v>3040</v>
      </c>
    </row>
    <row r="15" spans="1:4" ht="26.25" customHeight="1">
      <c r="A15" s="9" t="s">
        <v>14</v>
      </c>
      <c r="B15" s="9">
        <f>B9*B8</f>
        <v>487.9959999999999</v>
      </c>
      <c r="C15" s="9">
        <f>C9*C8</f>
        <v>29279.76</v>
      </c>
      <c r="D15" s="10">
        <f>C15-B15</f>
        <v>28791.764</v>
      </c>
    </row>
    <row r="16" spans="1:4" ht="40.5" customHeight="1">
      <c r="A16" s="12" t="s">
        <v>15</v>
      </c>
      <c r="B16" s="13">
        <f>B15+B14</f>
        <v>4287.996</v>
      </c>
      <c r="C16" s="9">
        <f>C15+C14</f>
        <v>36119.759999999995</v>
      </c>
      <c r="D16" s="14"/>
    </row>
    <row r="17" spans="1:4" ht="40.5" customHeight="1">
      <c r="A17" s="12" t="s">
        <v>18</v>
      </c>
      <c r="B17" s="15">
        <f>D15+D14+D13</f>
        <v>52120.799999999996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1.25" customHeight="1">
      <c r="A1" s="29" t="s">
        <v>120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27</v>
      </c>
      <c r="C7" s="7">
        <v>27</v>
      </c>
      <c r="D7" s="8" t="s">
        <v>4</v>
      </c>
      <c r="E7" s="2"/>
    </row>
    <row r="8" spans="1:5" ht="15.75">
      <c r="A8" s="6" t="s">
        <v>8</v>
      </c>
      <c r="B8" s="7">
        <f>B7/5</f>
        <v>5.4</v>
      </c>
      <c r="C8" s="7">
        <f>C7*12</f>
        <v>324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827.82</v>
      </c>
      <c r="C12" s="6">
        <f>0.06*12*365*C7</f>
        <v>7095.6</v>
      </c>
      <c r="D12" s="10">
        <f>C12-B12</f>
        <v>6267.780000000001</v>
      </c>
      <c r="E12" s="2"/>
    </row>
    <row r="13" spans="1:4" ht="18" customHeight="1">
      <c r="A13" s="9" t="s">
        <v>12</v>
      </c>
      <c r="B13" s="11">
        <f>B12*B10</f>
        <v>1903.9859999999999</v>
      </c>
      <c r="C13" s="9">
        <f>C12*C10</f>
        <v>16319.88</v>
      </c>
      <c r="D13" s="10">
        <f>C13-B13</f>
        <v>14415.894</v>
      </c>
    </row>
    <row r="14" spans="1:4" ht="16.5" customHeight="1">
      <c r="A14" s="9" t="s">
        <v>13</v>
      </c>
      <c r="B14" s="9">
        <f>B8*B5</f>
        <v>2700</v>
      </c>
      <c r="C14" s="9">
        <f>C8*C5</f>
        <v>4860</v>
      </c>
      <c r="D14" s="10">
        <f>C14-B14</f>
        <v>2160</v>
      </c>
    </row>
    <row r="15" spans="1:4" ht="26.25" customHeight="1">
      <c r="A15" s="9" t="s">
        <v>14</v>
      </c>
      <c r="B15" s="9">
        <f>B9*B8</f>
        <v>346.734</v>
      </c>
      <c r="C15" s="9">
        <f>C9*C8</f>
        <v>20804.039999999997</v>
      </c>
      <c r="D15" s="10">
        <f>C15-B15</f>
        <v>20457.305999999997</v>
      </c>
    </row>
    <row r="16" spans="1:4" ht="40.5" customHeight="1">
      <c r="A16" s="12" t="s">
        <v>15</v>
      </c>
      <c r="B16" s="13">
        <f>B15+B14</f>
        <v>3046.734</v>
      </c>
      <c r="C16" s="9">
        <f>C15+C14</f>
        <v>25664.039999999997</v>
      </c>
      <c r="D16" s="14"/>
    </row>
    <row r="17" spans="1:4" ht="40.5" customHeight="1">
      <c r="A17" s="12" t="s">
        <v>18</v>
      </c>
      <c r="B17" s="15">
        <f>D15+D14+D13</f>
        <v>37033.2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8.25" customHeight="1">
      <c r="A1" s="29" t="s">
        <v>121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110</v>
      </c>
      <c r="C7" s="7">
        <v>110</v>
      </c>
      <c r="D7" s="8" t="s">
        <v>4</v>
      </c>
      <c r="E7" s="2"/>
    </row>
    <row r="8" spans="1:5" ht="15.75">
      <c r="A8" s="6" t="s">
        <v>8</v>
      </c>
      <c r="B8" s="7">
        <f>B7/5</f>
        <v>22</v>
      </c>
      <c r="C8" s="7">
        <f>C7*12</f>
        <v>1320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3372.6</v>
      </c>
      <c r="C12" s="6">
        <f>0.06*12*365*C7</f>
        <v>28908</v>
      </c>
      <c r="D12" s="10">
        <f>C12-B12</f>
        <v>25535.4</v>
      </c>
      <c r="E12" s="2"/>
    </row>
    <row r="13" spans="1:4" ht="18" customHeight="1">
      <c r="A13" s="9" t="s">
        <v>12</v>
      </c>
      <c r="B13" s="11">
        <f>B12*B10</f>
        <v>7756.98</v>
      </c>
      <c r="C13" s="9">
        <f>C12*C10</f>
        <v>66488.4</v>
      </c>
      <c r="D13" s="10">
        <f>C13-B13</f>
        <v>58731.42</v>
      </c>
    </row>
    <row r="14" spans="1:4" ht="16.5" customHeight="1">
      <c r="A14" s="9" t="s">
        <v>13</v>
      </c>
      <c r="B14" s="9">
        <f>B8*B5</f>
        <v>11000</v>
      </c>
      <c r="C14" s="9">
        <f>C8*C5</f>
        <v>19800</v>
      </c>
      <c r="D14" s="10">
        <f>C14-B14</f>
        <v>8800</v>
      </c>
    </row>
    <row r="15" spans="1:4" ht="26.25" customHeight="1">
      <c r="A15" s="9" t="s">
        <v>14</v>
      </c>
      <c r="B15" s="9">
        <f>B9*B8</f>
        <v>1412.62</v>
      </c>
      <c r="C15" s="9">
        <f>C9*C8</f>
        <v>84757.2</v>
      </c>
      <c r="D15" s="10">
        <f>C15-B15</f>
        <v>83344.58</v>
      </c>
    </row>
    <row r="16" spans="1:4" ht="40.5" customHeight="1">
      <c r="A16" s="12" t="s">
        <v>15</v>
      </c>
      <c r="B16" s="13">
        <f>B15+B14</f>
        <v>12412.619999999999</v>
      </c>
      <c r="C16" s="9">
        <f>C15+C14</f>
        <v>104557.2</v>
      </c>
      <c r="D16" s="14"/>
    </row>
    <row r="17" spans="1:4" ht="40.5" customHeight="1">
      <c r="A17" s="12" t="s">
        <v>18</v>
      </c>
      <c r="B17" s="15">
        <f>D15+D14+D13</f>
        <v>150876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5" customHeight="1">
      <c r="A1" s="29" t="s">
        <v>122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72</v>
      </c>
      <c r="C7" s="7">
        <v>72</v>
      </c>
      <c r="D7" s="8" t="s">
        <v>4</v>
      </c>
      <c r="E7" s="2"/>
    </row>
    <row r="8" spans="1:5" ht="15.75">
      <c r="A8" s="6" t="s">
        <v>8</v>
      </c>
      <c r="B8" s="7">
        <f>B7/5</f>
        <v>14.4</v>
      </c>
      <c r="C8" s="7">
        <f>C7*12</f>
        <v>864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2207.52</v>
      </c>
      <c r="C12" s="6">
        <f>0.06*12*365*C7</f>
        <v>18921.600000000002</v>
      </c>
      <c r="D12" s="10">
        <f>C12-B12</f>
        <v>16714.08</v>
      </c>
      <c r="E12" s="2"/>
    </row>
    <row r="13" spans="1:4" ht="18" customHeight="1">
      <c r="A13" s="9" t="s">
        <v>12</v>
      </c>
      <c r="B13" s="11">
        <f>B12*B10</f>
        <v>5077.295999999999</v>
      </c>
      <c r="C13" s="9">
        <f>C12*C10</f>
        <v>43519.68</v>
      </c>
      <c r="D13" s="10">
        <f>C13-B13</f>
        <v>38442.384</v>
      </c>
    </row>
    <row r="14" spans="1:4" ht="16.5" customHeight="1">
      <c r="A14" s="9" t="s">
        <v>13</v>
      </c>
      <c r="B14" s="9">
        <f>B8*B5</f>
        <v>7200</v>
      </c>
      <c r="C14" s="9">
        <f>C8*C5</f>
        <v>12960</v>
      </c>
      <c r="D14" s="10">
        <f>C14-B14</f>
        <v>5760</v>
      </c>
    </row>
    <row r="15" spans="1:4" ht="26.25" customHeight="1">
      <c r="A15" s="9" t="s">
        <v>14</v>
      </c>
      <c r="B15" s="9">
        <f>B9*B8</f>
        <v>924.6239999999999</v>
      </c>
      <c r="C15" s="9">
        <f>C9*C8</f>
        <v>55477.439999999995</v>
      </c>
      <c r="D15" s="10">
        <f>C15-B15</f>
        <v>54552.81599999999</v>
      </c>
    </row>
    <row r="16" spans="1:4" ht="40.5" customHeight="1">
      <c r="A16" s="12" t="s">
        <v>15</v>
      </c>
      <c r="B16" s="13">
        <f>B15+B14</f>
        <v>8124.624</v>
      </c>
      <c r="C16" s="9">
        <f>C15+C14</f>
        <v>68437.44</v>
      </c>
      <c r="D16" s="14"/>
    </row>
    <row r="17" spans="1:4" ht="40.5" customHeight="1">
      <c r="A17" s="12" t="s">
        <v>18</v>
      </c>
      <c r="B17" s="15">
        <f>D15+D14+D13</f>
        <v>98755.19999999998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3" customHeight="1">
      <c r="A1" s="29" t="s">
        <v>123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94</v>
      </c>
      <c r="C7" s="7">
        <v>94</v>
      </c>
      <c r="D7" s="8" t="s">
        <v>4</v>
      </c>
      <c r="E7" s="2"/>
    </row>
    <row r="8" spans="1:5" ht="15.75">
      <c r="A8" s="6" t="s">
        <v>8</v>
      </c>
      <c r="B8" s="7">
        <f>B7/5</f>
        <v>18.8</v>
      </c>
      <c r="C8" s="7">
        <f>C7*12</f>
        <v>1128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2882.04</v>
      </c>
      <c r="C12" s="6">
        <f>0.06*12*365*C7</f>
        <v>24703.2</v>
      </c>
      <c r="D12" s="10">
        <f>C12-B12</f>
        <v>21821.16</v>
      </c>
      <c r="E12" s="2"/>
    </row>
    <row r="13" spans="1:4" ht="18" customHeight="1">
      <c r="A13" s="9" t="s">
        <v>12</v>
      </c>
      <c r="B13" s="11">
        <f>B12*B10</f>
        <v>6628.691999999999</v>
      </c>
      <c r="C13" s="9">
        <f>C12*C10</f>
        <v>56817.36</v>
      </c>
      <c r="D13" s="10">
        <f>C13-B13</f>
        <v>50188.668000000005</v>
      </c>
    </row>
    <row r="14" spans="1:4" ht="16.5" customHeight="1">
      <c r="A14" s="9" t="s">
        <v>13</v>
      </c>
      <c r="B14" s="9">
        <f>B8*B5</f>
        <v>9400</v>
      </c>
      <c r="C14" s="9">
        <f>C8*C5</f>
        <v>16920</v>
      </c>
      <c r="D14" s="10">
        <f>C14-B14</f>
        <v>7520</v>
      </c>
    </row>
    <row r="15" spans="1:4" ht="26.25" customHeight="1">
      <c r="A15" s="9" t="s">
        <v>14</v>
      </c>
      <c r="B15" s="9">
        <f>B9*B8</f>
        <v>1207.148</v>
      </c>
      <c r="C15" s="9">
        <f>C9*C8</f>
        <v>72428.87999999999</v>
      </c>
      <c r="D15" s="10">
        <f>C15-B15</f>
        <v>71221.73199999999</v>
      </c>
    </row>
    <row r="16" spans="1:4" ht="40.5" customHeight="1">
      <c r="A16" s="12" t="s">
        <v>15</v>
      </c>
      <c r="B16" s="13">
        <f>B15+B14</f>
        <v>10607.148</v>
      </c>
      <c r="C16" s="9">
        <f>C15+C14</f>
        <v>89348.87999999999</v>
      </c>
      <c r="D16" s="14"/>
    </row>
    <row r="17" spans="1:4" ht="40.5" customHeight="1">
      <c r="A17" s="12" t="s">
        <v>18</v>
      </c>
      <c r="B17" s="15">
        <f>D15+D14+D13</f>
        <v>128930.4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12.5" customHeight="1">
      <c r="A1" s="29" t="s">
        <v>124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72</v>
      </c>
      <c r="C7" s="7">
        <v>72</v>
      </c>
      <c r="D7" s="8" t="s">
        <v>4</v>
      </c>
      <c r="E7" s="2"/>
    </row>
    <row r="8" spans="1:5" ht="15.75">
      <c r="A8" s="6" t="s">
        <v>8</v>
      </c>
      <c r="B8" s="7">
        <f>B7/5</f>
        <v>14.4</v>
      </c>
      <c r="C8" s="7">
        <f>C7*12</f>
        <v>864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2207.52</v>
      </c>
      <c r="C12" s="6">
        <f>0.06*12*365*C7</f>
        <v>18921.600000000002</v>
      </c>
      <c r="D12" s="10">
        <f>C12-B12</f>
        <v>16714.08</v>
      </c>
      <c r="E12" s="2"/>
    </row>
    <row r="13" spans="1:4" ht="18" customHeight="1">
      <c r="A13" s="9" t="s">
        <v>12</v>
      </c>
      <c r="B13" s="11">
        <f>B12*B10</f>
        <v>5077.295999999999</v>
      </c>
      <c r="C13" s="9">
        <f>C12*C10</f>
        <v>43519.68</v>
      </c>
      <c r="D13" s="10">
        <f>C13-B13</f>
        <v>38442.384</v>
      </c>
    </row>
    <row r="14" spans="1:4" ht="16.5" customHeight="1">
      <c r="A14" s="9" t="s">
        <v>13</v>
      </c>
      <c r="B14" s="9">
        <f>B8*B5</f>
        <v>7200</v>
      </c>
      <c r="C14" s="9">
        <f>C8*C5</f>
        <v>12960</v>
      </c>
      <c r="D14" s="10">
        <f>C14-B14</f>
        <v>5760</v>
      </c>
    </row>
    <row r="15" spans="1:4" ht="26.25" customHeight="1">
      <c r="A15" s="9" t="s">
        <v>14</v>
      </c>
      <c r="B15" s="9">
        <f>B9*B8</f>
        <v>924.6239999999999</v>
      </c>
      <c r="C15" s="9">
        <f>C9*C8</f>
        <v>55477.439999999995</v>
      </c>
      <c r="D15" s="10">
        <f>C15-B15</f>
        <v>54552.81599999999</v>
      </c>
    </row>
    <row r="16" spans="1:4" ht="40.5" customHeight="1">
      <c r="A16" s="12" t="s">
        <v>15</v>
      </c>
      <c r="B16" s="13">
        <f>B15+B14</f>
        <v>8124.624</v>
      </c>
      <c r="C16" s="9">
        <f>C15+C14</f>
        <v>68437.44</v>
      </c>
      <c r="D16" s="14"/>
    </row>
    <row r="17" spans="1:4" ht="40.5" customHeight="1">
      <c r="A17" s="12" t="s">
        <v>18</v>
      </c>
      <c r="B17" s="15">
        <f>D15+D14+D13</f>
        <v>98755.19999999998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9.75" customHeight="1">
      <c r="A1" s="29" t="s">
        <v>125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40</v>
      </c>
      <c r="C7" s="7">
        <v>40</v>
      </c>
      <c r="D7" s="8" t="s">
        <v>4</v>
      </c>
      <c r="E7" s="2"/>
    </row>
    <row r="8" spans="1:5" ht="15.75">
      <c r="A8" s="6" t="s">
        <v>8</v>
      </c>
      <c r="B8" s="7">
        <f>B7/5</f>
        <v>8</v>
      </c>
      <c r="C8" s="7">
        <f>C7*12</f>
        <v>480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1226.4</v>
      </c>
      <c r="C12" s="6">
        <f>0.06*12*365*C7</f>
        <v>10512</v>
      </c>
      <c r="D12" s="10">
        <f>C12-B12</f>
        <v>9285.6</v>
      </c>
      <c r="E12" s="2"/>
    </row>
    <row r="13" spans="1:4" ht="18" customHeight="1">
      <c r="A13" s="9" t="s">
        <v>12</v>
      </c>
      <c r="B13" s="11">
        <f>B12*B10</f>
        <v>2820.72</v>
      </c>
      <c r="C13" s="9">
        <f>C12*C10</f>
        <v>24177.6</v>
      </c>
      <c r="D13" s="10">
        <f>C13-B13</f>
        <v>21356.879999999997</v>
      </c>
    </row>
    <row r="14" spans="1:4" ht="16.5" customHeight="1">
      <c r="A14" s="9" t="s">
        <v>13</v>
      </c>
      <c r="B14" s="9">
        <f>B8*B5</f>
        <v>4000</v>
      </c>
      <c r="C14" s="9">
        <f>C8*C5</f>
        <v>7200</v>
      </c>
      <c r="D14" s="10">
        <f>C14-B14</f>
        <v>3200</v>
      </c>
    </row>
    <row r="15" spans="1:4" ht="26.25" customHeight="1">
      <c r="A15" s="9" t="s">
        <v>14</v>
      </c>
      <c r="B15" s="9">
        <f>B9*B8</f>
        <v>513.68</v>
      </c>
      <c r="C15" s="9">
        <f>C9*C8</f>
        <v>30820.799999999996</v>
      </c>
      <c r="D15" s="10">
        <f>C15-B15</f>
        <v>30307.119999999995</v>
      </c>
    </row>
    <row r="16" spans="1:4" ht="40.5" customHeight="1">
      <c r="A16" s="12" t="s">
        <v>15</v>
      </c>
      <c r="B16" s="13">
        <f>B15+B14</f>
        <v>4513.68</v>
      </c>
      <c r="C16" s="9">
        <f>C15+C14</f>
        <v>38020.799999999996</v>
      </c>
      <c r="D16" s="14"/>
    </row>
    <row r="17" spans="1:4" ht="40.5" customHeight="1">
      <c r="A17" s="12" t="s">
        <v>18</v>
      </c>
      <c r="B17" s="15">
        <f>D15+D14+D13</f>
        <v>54863.99999999999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7.25" customHeight="1">
      <c r="A1" s="29" t="s">
        <v>126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40</v>
      </c>
      <c r="C7" s="7">
        <v>40</v>
      </c>
      <c r="D7" s="8" t="s">
        <v>4</v>
      </c>
      <c r="E7" s="2"/>
    </row>
    <row r="8" spans="1:5" ht="15.75">
      <c r="A8" s="6" t="s">
        <v>8</v>
      </c>
      <c r="B8" s="7">
        <f>B7/5</f>
        <v>8</v>
      </c>
      <c r="C8" s="7">
        <f>C7*12</f>
        <v>480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1226.4</v>
      </c>
      <c r="C12" s="6">
        <f>0.06*12*365*C7</f>
        <v>10512</v>
      </c>
      <c r="D12" s="10">
        <f>C12-B12</f>
        <v>9285.6</v>
      </c>
      <c r="E12" s="2"/>
    </row>
    <row r="13" spans="1:4" ht="18" customHeight="1">
      <c r="A13" s="9" t="s">
        <v>12</v>
      </c>
      <c r="B13" s="11">
        <f>B12*B10</f>
        <v>2820.72</v>
      </c>
      <c r="C13" s="9">
        <f>C12*C10</f>
        <v>24177.6</v>
      </c>
      <c r="D13" s="10">
        <f>C13-B13</f>
        <v>21356.879999999997</v>
      </c>
    </row>
    <row r="14" spans="1:4" ht="16.5" customHeight="1">
      <c r="A14" s="9" t="s">
        <v>13</v>
      </c>
      <c r="B14" s="9">
        <f>B8*B5</f>
        <v>4000</v>
      </c>
      <c r="C14" s="9">
        <f>C8*C5</f>
        <v>7200</v>
      </c>
      <c r="D14" s="10">
        <f>C14-B14</f>
        <v>3200</v>
      </c>
    </row>
    <row r="15" spans="1:4" ht="26.25" customHeight="1">
      <c r="A15" s="9" t="s">
        <v>14</v>
      </c>
      <c r="B15" s="9">
        <f>B9*B8</f>
        <v>513.68</v>
      </c>
      <c r="C15" s="9">
        <f>C9*C8</f>
        <v>30820.799999999996</v>
      </c>
      <c r="D15" s="10">
        <f>C15-B15</f>
        <v>30307.119999999995</v>
      </c>
    </row>
    <row r="16" spans="1:4" ht="40.5" customHeight="1">
      <c r="A16" s="12" t="s">
        <v>15</v>
      </c>
      <c r="B16" s="13">
        <f>B15+B14</f>
        <v>4513.68</v>
      </c>
      <c r="C16" s="9">
        <f>C15+C14</f>
        <v>38020.799999999996</v>
      </c>
      <c r="D16" s="14"/>
    </row>
    <row r="17" spans="1:4" ht="40.5" customHeight="1">
      <c r="A17" s="12" t="s">
        <v>18</v>
      </c>
      <c r="B17" s="15">
        <f>D15+D14+D13</f>
        <v>54863.99999999999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2.75" customHeight="1">
      <c r="A1" s="29" t="s">
        <v>127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144</v>
      </c>
      <c r="C7" s="7">
        <v>144</v>
      </c>
      <c r="D7" s="8" t="s">
        <v>4</v>
      </c>
      <c r="E7" s="2"/>
    </row>
    <row r="8" spans="1:5" ht="15.75">
      <c r="A8" s="6" t="s">
        <v>8</v>
      </c>
      <c r="B8" s="7">
        <f>B7/5</f>
        <v>28.8</v>
      </c>
      <c r="C8" s="7">
        <f>C7*12</f>
        <v>1728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4415.04</v>
      </c>
      <c r="C12" s="6">
        <f>0.06*12*365*C7</f>
        <v>37843.200000000004</v>
      </c>
      <c r="D12" s="10">
        <f>C12-B12</f>
        <v>33428.16</v>
      </c>
      <c r="E12" s="2"/>
    </row>
    <row r="13" spans="1:4" ht="18" customHeight="1">
      <c r="A13" s="9" t="s">
        <v>12</v>
      </c>
      <c r="B13" s="11">
        <f>B12*B10</f>
        <v>10154.591999999999</v>
      </c>
      <c r="C13" s="9">
        <f>C12*C10</f>
        <v>87039.36</v>
      </c>
      <c r="D13" s="10">
        <f>C13-B13</f>
        <v>76884.768</v>
      </c>
    </row>
    <row r="14" spans="1:4" ht="16.5" customHeight="1">
      <c r="A14" s="9" t="s">
        <v>13</v>
      </c>
      <c r="B14" s="9">
        <f>B8*B5</f>
        <v>14400</v>
      </c>
      <c r="C14" s="9">
        <f>C8*C5</f>
        <v>25920</v>
      </c>
      <c r="D14" s="10">
        <f>C14-B14</f>
        <v>11520</v>
      </c>
    </row>
    <row r="15" spans="1:4" ht="26.25" customHeight="1">
      <c r="A15" s="9" t="s">
        <v>14</v>
      </c>
      <c r="B15" s="9">
        <f>B9*B8</f>
        <v>1849.2479999999998</v>
      </c>
      <c r="C15" s="9">
        <f>C9*C8</f>
        <v>110954.87999999999</v>
      </c>
      <c r="D15" s="10">
        <f>C15-B15</f>
        <v>109105.63199999998</v>
      </c>
    </row>
    <row r="16" spans="1:4" ht="40.5" customHeight="1">
      <c r="A16" s="12" t="s">
        <v>15</v>
      </c>
      <c r="B16" s="13">
        <f>B15+B14</f>
        <v>16249.248</v>
      </c>
      <c r="C16" s="9">
        <f>C15+C14</f>
        <v>136874.88</v>
      </c>
      <c r="D16" s="14"/>
    </row>
    <row r="17" spans="1:4" ht="40.5" customHeight="1">
      <c r="A17" s="12" t="s">
        <v>18</v>
      </c>
      <c r="B17" s="15">
        <f>D15+D14+D13</f>
        <v>197510.39999999997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2" customHeight="1">
      <c r="A1" s="29" t="s">
        <v>128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144</v>
      </c>
      <c r="C7" s="7">
        <v>144</v>
      </c>
      <c r="D7" s="8" t="s">
        <v>4</v>
      </c>
      <c r="E7" s="2"/>
    </row>
    <row r="8" spans="1:5" ht="15.75">
      <c r="A8" s="6" t="s">
        <v>8</v>
      </c>
      <c r="B8" s="7">
        <f>B7/5</f>
        <v>28.8</v>
      </c>
      <c r="C8" s="7">
        <f>C7*12</f>
        <v>1728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4415.04</v>
      </c>
      <c r="C12" s="6">
        <f>0.06*12*365*C7</f>
        <v>37843.200000000004</v>
      </c>
      <c r="D12" s="10">
        <f>C12-B12</f>
        <v>33428.16</v>
      </c>
      <c r="E12" s="2"/>
    </row>
    <row r="13" spans="1:4" ht="18" customHeight="1">
      <c r="A13" s="9" t="s">
        <v>12</v>
      </c>
      <c r="B13" s="11">
        <f>B12*B10</f>
        <v>10154.591999999999</v>
      </c>
      <c r="C13" s="9">
        <f>C12*C10</f>
        <v>87039.36</v>
      </c>
      <c r="D13" s="10">
        <f>C13-B13</f>
        <v>76884.768</v>
      </c>
    </row>
    <row r="14" spans="1:4" ht="16.5" customHeight="1">
      <c r="A14" s="9" t="s">
        <v>13</v>
      </c>
      <c r="B14" s="9">
        <f>B8*B5</f>
        <v>14400</v>
      </c>
      <c r="C14" s="9">
        <f>C8*C5</f>
        <v>25920</v>
      </c>
      <c r="D14" s="10">
        <f>C14-B14</f>
        <v>11520</v>
      </c>
    </row>
    <row r="15" spans="1:4" ht="26.25" customHeight="1">
      <c r="A15" s="9" t="s">
        <v>14</v>
      </c>
      <c r="B15" s="9">
        <f>B9*B8</f>
        <v>1849.2479999999998</v>
      </c>
      <c r="C15" s="9">
        <f>C9*C8</f>
        <v>110954.87999999999</v>
      </c>
      <c r="D15" s="10">
        <f>C15-B15</f>
        <v>109105.63199999998</v>
      </c>
    </row>
    <row r="16" spans="1:4" ht="40.5" customHeight="1">
      <c r="A16" s="12" t="s">
        <v>15</v>
      </c>
      <c r="B16" s="13">
        <f>B15+B14</f>
        <v>16249.248</v>
      </c>
      <c r="C16" s="9">
        <f>C15+C14</f>
        <v>136874.88</v>
      </c>
      <c r="D16" s="14"/>
    </row>
    <row r="17" spans="1:4" ht="40.5" customHeight="1">
      <c r="A17" s="12" t="s">
        <v>18</v>
      </c>
      <c r="B17" s="15">
        <f>D15+D14+D13</f>
        <v>197510.39999999997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6" customHeight="1">
      <c r="A1" s="29" t="s">
        <v>129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117</v>
      </c>
      <c r="C7" s="7">
        <v>117</v>
      </c>
      <c r="D7" s="8" t="s">
        <v>4</v>
      </c>
      <c r="E7" s="2"/>
    </row>
    <row r="8" spans="1:5" ht="15.75">
      <c r="A8" s="6" t="s">
        <v>8</v>
      </c>
      <c r="B8" s="7">
        <f>B7/5</f>
        <v>23.4</v>
      </c>
      <c r="C8" s="7">
        <f>C7*12</f>
        <v>1404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3587.22</v>
      </c>
      <c r="C12" s="6">
        <f>0.06*12*365*C7</f>
        <v>30747.600000000002</v>
      </c>
      <c r="D12" s="10">
        <f>C12-B12</f>
        <v>27160.38</v>
      </c>
      <c r="E12" s="2"/>
    </row>
    <row r="13" spans="1:4" ht="18" customHeight="1">
      <c r="A13" s="9" t="s">
        <v>12</v>
      </c>
      <c r="B13" s="11">
        <f>B12*B10</f>
        <v>8250.606</v>
      </c>
      <c r="C13" s="9">
        <f>C12*C10</f>
        <v>70719.48</v>
      </c>
      <c r="D13" s="10">
        <f>C13-B13</f>
        <v>62468.873999999996</v>
      </c>
    </row>
    <row r="14" spans="1:4" ht="16.5" customHeight="1">
      <c r="A14" s="9" t="s">
        <v>13</v>
      </c>
      <c r="B14" s="9">
        <f>B8*B5</f>
        <v>11700</v>
      </c>
      <c r="C14" s="9">
        <f>C8*C5</f>
        <v>21060</v>
      </c>
      <c r="D14" s="10">
        <f>C14-B14</f>
        <v>9360</v>
      </c>
    </row>
    <row r="15" spans="1:4" ht="26.25" customHeight="1">
      <c r="A15" s="9" t="s">
        <v>14</v>
      </c>
      <c r="B15" s="9">
        <f>B9*B8</f>
        <v>1502.5139999999997</v>
      </c>
      <c r="C15" s="9">
        <f>C9*C8</f>
        <v>90150.84</v>
      </c>
      <c r="D15" s="10">
        <f>C15-B15</f>
        <v>88648.326</v>
      </c>
    </row>
    <row r="16" spans="1:4" ht="40.5" customHeight="1">
      <c r="A16" s="12" t="s">
        <v>15</v>
      </c>
      <c r="B16" s="13">
        <f>B15+B14</f>
        <v>13202.514</v>
      </c>
      <c r="C16" s="9">
        <f>C15+C14</f>
        <v>111210.84</v>
      </c>
      <c r="D16" s="14"/>
    </row>
    <row r="17" spans="1:4" ht="40.5" customHeight="1">
      <c r="A17" s="12" t="s">
        <v>18</v>
      </c>
      <c r="B17" s="15">
        <f>D15+D14+D13</f>
        <v>160477.2</v>
      </c>
      <c r="C17" s="9"/>
      <c r="D17" s="14"/>
    </row>
    <row r="18" spans="1:4" ht="18.75" customHeight="1">
      <c r="A18" s="16" t="s">
        <v>17</v>
      </c>
      <c r="B18" s="17">
        <f>B16/B17</f>
        <v>0.08227034120734907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8.25" customHeight="1">
      <c r="A1" s="29" t="s">
        <v>32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180</v>
      </c>
      <c r="C7" s="7">
        <v>180</v>
      </c>
      <c r="D7" s="8" t="s">
        <v>4</v>
      </c>
      <c r="E7" s="2"/>
    </row>
    <row r="8" spans="1:5" ht="15.75">
      <c r="A8" s="6" t="s">
        <v>8</v>
      </c>
      <c r="B8" s="7">
        <f>B7/5</f>
        <v>36</v>
      </c>
      <c r="C8" s="7">
        <f>C7*12</f>
        <v>2160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5518.8</v>
      </c>
      <c r="C12" s="6">
        <f>0.06*12*365*C7</f>
        <v>47304</v>
      </c>
      <c r="D12" s="10">
        <f>C12-B12</f>
        <v>41785.2</v>
      </c>
      <c r="E12" s="2"/>
    </row>
    <row r="13" spans="1:4" ht="18" customHeight="1">
      <c r="A13" s="9" t="s">
        <v>12</v>
      </c>
      <c r="B13" s="11">
        <f>B12*B10</f>
        <v>12693.24</v>
      </c>
      <c r="C13" s="9">
        <f>C12*C10</f>
        <v>108799.2</v>
      </c>
      <c r="D13" s="10">
        <f>C13-B13</f>
        <v>96105.95999999999</v>
      </c>
    </row>
    <row r="14" spans="1:4" ht="16.5" customHeight="1">
      <c r="A14" s="9" t="s">
        <v>13</v>
      </c>
      <c r="B14" s="9">
        <f>B8*B5</f>
        <v>18000</v>
      </c>
      <c r="C14" s="9">
        <f>C8*C5</f>
        <v>32400</v>
      </c>
      <c r="D14" s="10">
        <f>C14-B14</f>
        <v>14400</v>
      </c>
    </row>
    <row r="15" spans="1:4" ht="26.25" customHeight="1">
      <c r="A15" s="9" t="s">
        <v>14</v>
      </c>
      <c r="B15" s="9">
        <f>B9*B8</f>
        <v>2311.56</v>
      </c>
      <c r="C15" s="9">
        <f>C9*C8</f>
        <v>138693.59999999998</v>
      </c>
      <c r="D15" s="10">
        <f>C15-B15</f>
        <v>136382.03999999998</v>
      </c>
    </row>
    <row r="16" spans="1:4" ht="40.5" customHeight="1">
      <c r="A16" s="12" t="s">
        <v>15</v>
      </c>
      <c r="B16" s="13">
        <f>B15+B14</f>
        <v>20311.56</v>
      </c>
      <c r="C16" s="9">
        <f>C15+C14</f>
        <v>171093.59999999998</v>
      </c>
      <c r="D16" s="14"/>
    </row>
    <row r="17" spans="1:4" ht="40.5" customHeight="1">
      <c r="A17" s="12" t="s">
        <v>18</v>
      </c>
      <c r="B17" s="15">
        <f>D15+D14+D13</f>
        <v>246887.99999999997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3" customHeight="1">
      <c r="A1" s="29" t="s">
        <v>130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90</v>
      </c>
      <c r="C7" s="7">
        <v>90</v>
      </c>
      <c r="D7" s="8" t="s">
        <v>4</v>
      </c>
      <c r="E7" s="2"/>
    </row>
    <row r="8" spans="1:5" ht="15.75">
      <c r="A8" s="6" t="s">
        <v>8</v>
      </c>
      <c r="B8" s="7">
        <f>B7/5</f>
        <v>18</v>
      </c>
      <c r="C8" s="7">
        <f>C7*12</f>
        <v>1080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2759.4</v>
      </c>
      <c r="C12" s="6">
        <f>0.06*12*365*C7</f>
        <v>23652</v>
      </c>
      <c r="D12" s="10">
        <f>C12-B12</f>
        <v>20892.6</v>
      </c>
      <c r="E12" s="2"/>
    </row>
    <row r="13" spans="1:4" ht="18" customHeight="1">
      <c r="A13" s="9" t="s">
        <v>12</v>
      </c>
      <c r="B13" s="11">
        <f>B12*B10</f>
        <v>6346.62</v>
      </c>
      <c r="C13" s="9">
        <f>C12*C10</f>
        <v>54399.6</v>
      </c>
      <c r="D13" s="10">
        <f>C13-B13</f>
        <v>48052.979999999996</v>
      </c>
    </row>
    <row r="14" spans="1:4" ht="16.5" customHeight="1">
      <c r="A14" s="9" t="s">
        <v>13</v>
      </c>
      <c r="B14" s="9">
        <f>B8*B5</f>
        <v>9000</v>
      </c>
      <c r="C14" s="9">
        <f>C8*C5</f>
        <v>16200</v>
      </c>
      <c r="D14" s="10">
        <f>C14-B14</f>
        <v>7200</v>
      </c>
    </row>
    <row r="15" spans="1:4" ht="26.25" customHeight="1">
      <c r="A15" s="9" t="s">
        <v>14</v>
      </c>
      <c r="B15" s="9">
        <f>B9*B8</f>
        <v>1155.78</v>
      </c>
      <c r="C15" s="9">
        <f>C9*C8</f>
        <v>69346.79999999999</v>
      </c>
      <c r="D15" s="10">
        <f>C15-B15</f>
        <v>68191.01999999999</v>
      </c>
    </row>
    <row r="16" spans="1:4" ht="40.5" customHeight="1">
      <c r="A16" s="12" t="s">
        <v>15</v>
      </c>
      <c r="B16" s="13">
        <f>B15+B14</f>
        <v>10155.78</v>
      </c>
      <c r="C16" s="9">
        <f>C15+C14</f>
        <v>85546.79999999999</v>
      </c>
      <c r="D16" s="14"/>
    </row>
    <row r="17" spans="1:4" ht="40.5" customHeight="1">
      <c r="A17" s="12" t="s">
        <v>18</v>
      </c>
      <c r="B17" s="15">
        <f>D15+D14+D13</f>
        <v>123443.99999999999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6.75" customHeight="1">
      <c r="A1" s="29" t="s">
        <v>131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60</v>
      </c>
      <c r="C7" s="7">
        <v>60</v>
      </c>
      <c r="D7" s="8" t="s">
        <v>4</v>
      </c>
      <c r="E7" s="2"/>
    </row>
    <row r="8" spans="1:5" ht="15.75">
      <c r="A8" s="6" t="s">
        <v>8</v>
      </c>
      <c r="B8" s="7">
        <f>B7/5</f>
        <v>12</v>
      </c>
      <c r="C8" s="7">
        <f>C7*12</f>
        <v>720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1839.6</v>
      </c>
      <c r="C12" s="6">
        <f>0.06*12*365*C7</f>
        <v>15768</v>
      </c>
      <c r="D12" s="10">
        <f>C12-B12</f>
        <v>13928.4</v>
      </c>
      <c r="E12" s="2"/>
    </row>
    <row r="13" spans="1:4" ht="18" customHeight="1">
      <c r="A13" s="9" t="s">
        <v>12</v>
      </c>
      <c r="B13" s="11">
        <f>B12*B10</f>
        <v>4231.079999999999</v>
      </c>
      <c r="C13" s="9">
        <f>C12*C10</f>
        <v>36266.399999999994</v>
      </c>
      <c r="D13" s="10">
        <f>C13-B13</f>
        <v>32035.319999999996</v>
      </c>
    </row>
    <row r="14" spans="1:4" ht="16.5" customHeight="1">
      <c r="A14" s="9" t="s">
        <v>13</v>
      </c>
      <c r="B14" s="9">
        <f>B8*B5</f>
        <v>6000</v>
      </c>
      <c r="C14" s="9">
        <f>C8*C5</f>
        <v>10800</v>
      </c>
      <c r="D14" s="10">
        <f>C14-B14</f>
        <v>4800</v>
      </c>
    </row>
    <row r="15" spans="1:4" ht="26.25" customHeight="1">
      <c r="A15" s="9" t="s">
        <v>14</v>
      </c>
      <c r="B15" s="9">
        <f>B9*B8</f>
        <v>770.52</v>
      </c>
      <c r="C15" s="9">
        <f>C9*C8</f>
        <v>46231.2</v>
      </c>
      <c r="D15" s="10">
        <f>C15-B15</f>
        <v>45460.68</v>
      </c>
    </row>
    <row r="16" spans="1:4" ht="40.5" customHeight="1">
      <c r="A16" s="12" t="s">
        <v>15</v>
      </c>
      <c r="B16" s="13">
        <f>B15+B14</f>
        <v>6770.52</v>
      </c>
      <c r="C16" s="9">
        <f>C15+C14</f>
        <v>57031.2</v>
      </c>
      <c r="D16" s="14"/>
    </row>
    <row r="17" spans="1:4" ht="40.5" customHeight="1">
      <c r="A17" s="12" t="s">
        <v>18</v>
      </c>
      <c r="B17" s="15">
        <f>D15+D14+D13</f>
        <v>82296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6" customHeight="1">
      <c r="A1" s="29" t="s">
        <v>132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60</v>
      </c>
      <c r="C7" s="7">
        <v>60</v>
      </c>
      <c r="D7" s="8" t="s">
        <v>4</v>
      </c>
      <c r="E7" s="2"/>
    </row>
    <row r="8" spans="1:5" ht="15.75">
      <c r="A8" s="6" t="s">
        <v>8</v>
      </c>
      <c r="B8" s="7">
        <f>B7/5</f>
        <v>12</v>
      </c>
      <c r="C8" s="7">
        <f>C7*12</f>
        <v>720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1839.6</v>
      </c>
      <c r="C12" s="6">
        <f>0.06*12*365*C7</f>
        <v>15768</v>
      </c>
      <c r="D12" s="10">
        <f>C12-B12</f>
        <v>13928.4</v>
      </c>
      <c r="E12" s="2"/>
    </row>
    <row r="13" spans="1:4" ht="18" customHeight="1">
      <c r="A13" s="9" t="s">
        <v>12</v>
      </c>
      <c r="B13" s="11">
        <f>B12*B10</f>
        <v>4231.079999999999</v>
      </c>
      <c r="C13" s="9">
        <f>C12*C10</f>
        <v>36266.399999999994</v>
      </c>
      <c r="D13" s="10">
        <f>C13-B13</f>
        <v>32035.319999999996</v>
      </c>
    </row>
    <row r="14" spans="1:4" ht="16.5" customHeight="1">
      <c r="A14" s="9" t="s">
        <v>13</v>
      </c>
      <c r="B14" s="9">
        <f>B8*B5</f>
        <v>6000</v>
      </c>
      <c r="C14" s="9">
        <f>C8*C5</f>
        <v>10800</v>
      </c>
      <c r="D14" s="10">
        <f>C14-B14</f>
        <v>4800</v>
      </c>
    </row>
    <row r="15" spans="1:4" ht="26.25" customHeight="1">
      <c r="A15" s="9" t="s">
        <v>14</v>
      </c>
      <c r="B15" s="9">
        <f>B9*B8</f>
        <v>770.52</v>
      </c>
      <c r="C15" s="9">
        <f>C9*C8</f>
        <v>46231.2</v>
      </c>
      <c r="D15" s="10">
        <f>C15-B15</f>
        <v>45460.68</v>
      </c>
    </row>
    <row r="16" spans="1:4" ht="40.5" customHeight="1">
      <c r="A16" s="12" t="s">
        <v>15</v>
      </c>
      <c r="B16" s="13">
        <f>B15+B14</f>
        <v>6770.52</v>
      </c>
      <c r="C16" s="9">
        <f>C15+C14</f>
        <v>57031.2</v>
      </c>
      <c r="D16" s="14"/>
    </row>
    <row r="17" spans="1:4" ht="40.5" customHeight="1">
      <c r="A17" s="12" t="s">
        <v>18</v>
      </c>
      <c r="B17" s="15">
        <f>D15+D14+D13</f>
        <v>82296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2" customHeight="1">
      <c r="A1" s="29" t="s">
        <v>133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60</v>
      </c>
      <c r="C7" s="7">
        <v>60</v>
      </c>
      <c r="D7" s="8" t="s">
        <v>4</v>
      </c>
      <c r="E7" s="2"/>
    </row>
    <row r="8" spans="1:5" ht="15.75">
      <c r="A8" s="6" t="s">
        <v>8</v>
      </c>
      <c r="B8" s="7">
        <f>B7/5</f>
        <v>12</v>
      </c>
      <c r="C8" s="7">
        <f>C7*12</f>
        <v>720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1839.6</v>
      </c>
      <c r="C12" s="6">
        <f>0.06*12*365*C7</f>
        <v>15768</v>
      </c>
      <c r="D12" s="10">
        <f>C12-B12</f>
        <v>13928.4</v>
      </c>
      <c r="E12" s="2"/>
    </row>
    <row r="13" spans="1:4" ht="18" customHeight="1">
      <c r="A13" s="9" t="s">
        <v>12</v>
      </c>
      <c r="B13" s="11">
        <f>B12*B10</f>
        <v>4231.079999999999</v>
      </c>
      <c r="C13" s="9">
        <f>C12*C10</f>
        <v>36266.399999999994</v>
      </c>
      <c r="D13" s="10">
        <f>C13-B13</f>
        <v>32035.319999999996</v>
      </c>
    </row>
    <row r="14" spans="1:4" ht="16.5" customHeight="1">
      <c r="A14" s="9" t="s">
        <v>13</v>
      </c>
      <c r="B14" s="9">
        <f>B8*B5</f>
        <v>6000</v>
      </c>
      <c r="C14" s="9">
        <f>C8*C5</f>
        <v>10800</v>
      </c>
      <c r="D14" s="10">
        <f>C14-B14</f>
        <v>4800</v>
      </c>
    </row>
    <row r="15" spans="1:4" ht="26.25" customHeight="1">
      <c r="A15" s="9" t="s">
        <v>14</v>
      </c>
      <c r="B15" s="9">
        <f>B9*B8</f>
        <v>770.52</v>
      </c>
      <c r="C15" s="9">
        <f>C9*C8</f>
        <v>46231.2</v>
      </c>
      <c r="D15" s="10">
        <f>C15-B15</f>
        <v>45460.68</v>
      </c>
    </row>
    <row r="16" spans="1:4" ht="40.5" customHeight="1">
      <c r="A16" s="12" t="s">
        <v>15</v>
      </c>
      <c r="B16" s="13">
        <f>B15+B14</f>
        <v>6770.52</v>
      </c>
      <c r="C16" s="9">
        <f>C15+C14</f>
        <v>57031.2</v>
      </c>
      <c r="D16" s="14"/>
    </row>
    <row r="17" spans="1:4" ht="40.5" customHeight="1">
      <c r="A17" s="12" t="s">
        <v>18</v>
      </c>
      <c r="B17" s="15">
        <f>D15+D14+D13</f>
        <v>82296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0.5" customHeight="1">
      <c r="A1" s="29" t="s">
        <v>134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60</v>
      </c>
      <c r="C7" s="7">
        <v>60</v>
      </c>
      <c r="D7" s="8" t="s">
        <v>4</v>
      </c>
      <c r="E7" s="2"/>
    </row>
    <row r="8" spans="1:5" ht="15.75">
      <c r="A8" s="6" t="s">
        <v>8</v>
      </c>
      <c r="B8" s="7">
        <f>B7/5</f>
        <v>12</v>
      </c>
      <c r="C8" s="7">
        <f>C7*12</f>
        <v>720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1839.6</v>
      </c>
      <c r="C12" s="6">
        <f>0.06*12*365*C7</f>
        <v>15768</v>
      </c>
      <c r="D12" s="10">
        <f>C12-B12</f>
        <v>13928.4</v>
      </c>
      <c r="E12" s="2"/>
    </row>
    <row r="13" spans="1:4" ht="18" customHeight="1">
      <c r="A13" s="9" t="s">
        <v>12</v>
      </c>
      <c r="B13" s="11">
        <f>B12*B10</f>
        <v>4231.079999999999</v>
      </c>
      <c r="C13" s="9">
        <f>C12*C10</f>
        <v>36266.399999999994</v>
      </c>
      <c r="D13" s="10">
        <f>C13-B13</f>
        <v>32035.319999999996</v>
      </c>
    </row>
    <row r="14" spans="1:4" ht="16.5" customHeight="1">
      <c r="A14" s="9" t="s">
        <v>13</v>
      </c>
      <c r="B14" s="9">
        <f>B8*B5</f>
        <v>6000</v>
      </c>
      <c r="C14" s="9">
        <f>C8*C5</f>
        <v>10800</v>
      </c>
      <c r="D14" s="10">
        <f>C14-B14</f>
        <v>4800</v>
      </c>
    </row>
    <row r="15" spans="1:4" ht="26.25" customHeight="1">
      <c r="A15" s="9" t="s">
        <v>14</v>
      </c>
      <c r="B15" s="9">
        <f>B9*B8</f>
        <v>770.52</v>
      </c>
      <c r="C15" s="9">
        <f>C9*C8</f>
        <v>46231.2</v>
      </c>
      <c r="D15" s="10">
        <f>C15-B15</f>
        <v>45460.68</v>
      </c>
    </row>
    <row r="16" spans="1:4" ht="40.5" customHeight="1">
      <c r="A16" s="12" t="s">
        <v>15</v>
      </c>
      <c r="B16" s="13">
        <f>B15+B14</f>
        <v>6770.52</v>
      </c>
      <c r="C16" s="9">
        <f>C15+C14</f>
        <v>57031.2</v>
      </c>
      <c r="D16" s="14"/>
    </row>
    <row r="17" spans="1:4" ht="40.5" customHeight="1">
      <c r="A17" s="12" t="s">
        <v>18</v>
      </c>
      <c r="B17" s="15">
        <f>D15+D14+D13</f>
        <v>82296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5" customHeight="1">
      <c r="A1" s="29" t="s">
        <v>135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68</v>
      </c>
      <c r="C7" s="7">
        <v>68</v>
      </c>
      <c r="D7" s="8" t="s">
        <v>4</v>
      </c>
      <c r="E7" s="2"/>
    </row>
    <row r="8" spans="1:5" ht="15.75">
      <c r="A8" s="6" t="s">
        <v>8</v>
      </c>
      <c r="B8" s="7">
        <f>B7/5</f>
        <v>13.6</v>
      </c>
      <c r="C8" s="7">
        <f>C7*12</f>
        <v>816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2084.88</v>
      </c>
      <c r="C12" s="6">
        <f>0.06*12*365*C7</f>
        <v>17870.4</v>
      </c>
      <c r="D12" s="10">
        <f>C12-B12</f>
        <v>15785.52</v>
      </c>
      <c r="E12" s="2"/>
    </row>
    <row r="13" spans="1:4" ht="18" customHeight="1">
      <c r="A13" s="9" t="s">
        <v>12</v>
      </c>
      <c r="B13" s="11">
        <f>B12*B10</f>
        <v>4795.224</v>
      </c>
      <c r="C13" s="9">
        <f>C12*C10</f>
        <v>41101.92</v>
      </c>
      <c r="D13" s="10">
        <f>C13-B13</f>
        <v>36306.695999999996</v>
      </c>
    </row>
    <row r="14" spans="1:4" ht="16.5" customHeight="1">
      <c r="A14" s="9" t="s">
        <v>13</v>
      </c>
      <c r="B14" s="9">
        <f>B8*B5</f>
        <v>6800</v>
      </c>
      <c r="C14" s="9">
        <f>C8*C5</f>
        <v>12240</v>
      </c>
      <c r="D14" s="10">
        <f>C14-B14</f>
        <v>5440</v>
      </c>
    </row>
    <row r="15" spans="1:4" ht="26.25" customHeight="1">
      <c r="A15" s="9" t="s">
        <v>14</v>
      </c>
      <c r="B15" s="9">
        <f>B9*B8</f>
        <v>873.2559999999999</v>
      </c>
      <c r="C15" s="9">
        <f>C9*C8</f>
        <v>52395.35999999999</v>
      </c>
      <c r="D15" s="10">
        <f>C15-B15</f>
        <v>51522.10399999999</v>
      </c>
    </row>
    <row r="16" spans="1:4" ht="40.5" customHeight="1">
      <c r="A16" s="12" t="s">
        <v>15</v>
      </c>
      <c r="B16" s="13">
        <f>B15+B14</f>
        <v>7673.255999999999</v>
      </c>
      <c r="C16" s="9">
        <f>C15+C14</f>
        <v>64635.35999999999</v>
      </c>
      <c r="D16" s="14"/>
    </row>
    <row r="17" spans="1:4" ht="40.5" customHeight="1">
      <c r="A17" s="12" t="s">
        <v>18</v>
      </c>
      <c r="B17" s="15">
        <f>D15+D14+D13</f>
        <v>93268.79999999999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5.75" customHeight="1">
      <c r="A1" s="29" t="s">
        <v>136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68</v>
      </c>
      <c r="C7" s="7">
        <v>68</v>
      </c>
      <c r="D7" s="8" t="s">
        <v>4</v>
      </c>
      <c r="E7" s="2"/>
    </row>
    <row r="8" spans="1:5" ht="15.75">
      <c r="A8" s="6" t="s">
        <v>8</v>
      </c>
      <c r="B8" s="7">
        <f>B7/5</f>
        <v>13.6</v>
      </c>
      <c r="C8" s="7">
        <f>C7*12</f>
        <v>816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2084.88</v>
      </c>
      <c r="C12" s="6">
        <f>0.06*12*365*C7</f>
        <v>17870.4</v>
      </c>
      <c r="D12" s="10">
        <f>C12-B12</f>
        <v>15785.52</v>
      </c>
      <c r="E12" s="2"/>
    </row>
    <row r="13" spans="1:4" ht="18" customHeight="1">
      <c r="A13" s="9" t="s">
        <v>12</v>
      </c>
      <c r="B13" s="11">
        <f>B12*B10</f>
        <v>4795.224</v>
      </c>
      <c r="C13" s="9">
        <f>C12*C10</f>
        <v>41101.92</v>
      </c>
      <c r="D13" s="10">
        <f>C13-B13</f>
        <v>36306.695999999996</v>
      </c>
    </row>
    <row r="14" spans="1:4" ht="16.5" customHeight="1">
      <c r="A14" s="9" t="s">
        <v>13</v>
      </c>
      <c r="B14" s="9">
        <f>B8*B5</f>
        <v>6800</v>
      </c>
      <c r="C14" s="9">
        <f>C8*C5</f>
        <v>12240</v>
      </c>
      <c r="D14" s="10">
        <f>C14-B14</f>
        <v>5440</v>
      </c>
    </row>
    <row r="15" spans="1:4" ht="26.25" customHeight="1">
      <c r="A15" s="9" t="s">
        <v>14</v>
      </c>
      <c r="B15" s="9">
        <f>B9*B8</f>
        <v>873.2559999999999</v>
      </c>
      <c r="C15" s="9">
        <f>C9*C8</f>
        <v>52395.35999999999</v>
      </c>
      <c r="D15" s="10">
        <f>C15-B15</f>
        <v>51522.10399999999</v>
      </c>
    </row>
    <row r="16" spans="1:4" ht="40.5" customHeight="1">
      <c r="A16" s="12" t="s">
        <v>15</v>
      </c>
      <c r="B16" s="13">
        <f>B15+B14</f>
        <v>7673.255999999999</v>
      </c>
      <c r="C16" s="9">
        <f>C15+C14</f>
        <v>64635.35999999999</v>
      </c>
      <c r="D16" s="14"/>
    </row>
    <row r="17" spans="1:4" ht="40.5" customHeight="1">
      <c r="A17" s="12" t="s">
        <v>18</v>
      </c>
      <c r="B17" s="15">
        <f>D15+D14+D13</f>
        <v>93268.79999999999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0" customHeight="1">
      <c r="A1" s="29" t="s">
        <v>137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68</v>
      </c>
      <c r="C7" s="7">
        <v>68</v>
      </c>
      <c r="D7" s="8" t="s">
        <v>4</v>
      </c>
      <c r="E7" s="2"/>
    </row>
    <row r="8" spans="1:5" ht="15.75">
      <c r="A8" s="6" t="s">
        <v>8</v>
      </c>
      <c r="B8" s="7">
        <f>B7/5</f>
        <v>13.6</v>
      </c>
      <c r="C8" s="7">
        <f>C7*12</f>
        <v>816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2084.88</v>
      </c>
      <c r="C12" s="6">
        <f>0.06*12*365*C7</f>
        <v>17870.4</v>
      </c>
      <c r="D12" s="10">
        <f>C12-B12</f>
        <v>15785.52</v>
      </c>
      <c r="E12" s="2"/>
    </row>
    <row r="13" spans="1:4" ht="18" customHeight="1">
      <c r="A13" s="9" t="s">
        <v>12</v>
      </c>
      <c r="B13" s="11">
        <f>B12*B10</f>
        <v>4795.224</v>
      </c>
      <c r="C13" s="9">
        <f>C12*C10</f>
        <v>41101.92</v>
      </c>
      <c r="D13" s="10">
        <f>C13-B13</f>
        <v>36306.695999999996</v>
      </c>
    </row>
    <row r="14" spans="1:4" ht="16.5" customHeight="1">
      <c r="A14" s="9" t="s">
        <v>13</v>
      </c>
      <c r="B14" s="9">
        <f>B8*B5</f>
        <v>6800</v>
      </c>
      <c r="C14" s="9">
        <f>C8*C5</f>
        <v>12240</v>
      </c>
      <c r="D14" s="10">
        <f>C14-B14</f>
        <v>5440</v>
      </c>
    </row>
    <row r="15" spans="1:4" ht="26.25" customHeight="1">
      <c r="A15" s="9" t="s">
        <v>14</v>
      </c>
      <c r="B15" s="9">
        <f>B9*B8</f>
        <v>873.2559999999999</v>
      </c>
      <c r="C15" s="9">
        <f>C9*C8</f>
        <v>52395.35999999999</v>
      </c>
      <c r="D15" s="10">
        <f>C15-B15</f>
        <v>51522.10399999999</v>
      </c>
    </row>
    <row r="16" spans="1:4" ht="40.5" customHeight="1">
      <c r="A16" s="12" t="s">
        <v>15</v>
      </c>
      <c r="B16" s="13">
        <f>B15+B14</f>
        <v>7673.255999999999</v>
      </c>
      <c r="C16" s="9">
        <f>C15+C14</f>
        <v>64635.35999999999</v>
      </c>
      <c r="D16" s="14"/>
    </row>
    <row r="17" spans="1:4" ht="40.5" customHeight="1">
      <c r="A17" s="12" t="s">
        <v>18</v>
      </c>
      <c r="B17" s="15">
        <f>D15+D14+D13</f>
        <v>93268.79999999999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13.25" customHeight="1">
      <c r="A1" s="29" t="s">
        <v>138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20</v>
      </c>
      <c r="C7" s="7">
        <v>20</v>
      </c>
      <c r="D7" s="8" t="s">
        <v>4</v>
      </c>
      <c r="E7" s="2"/>
    </row>
    <row r="8" spans="1:5" ht="15.75">
      <c r="A8" s="6" t="s">
        <v>8</v>
      </c>
      <c r="B8" s="7">
        <f>B7/5</f>
        <v>4</v>
      </c>
      <c r="C8" s="7">
        <f>C7*12</f>
        <v>240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613.2</v>
      </c>
      <c r="C12" s="6">
        <f>0.06*12*365*C7</f>
        <v>5256</v>
      </c>
      <c r="D12" s="10">
        <f>C12-B12</f>
        <v>4642.8</v>
      </c>
      <c r="E12" s="2"/>
    </row>
    <row r="13" spans="1:4" ht="18" customHeight="1">
      <c r="A13" s="9" t="s">
        <v>12</v>
      </c>
      <c r="B13" s="11">
        <f>B12*B10</f>
        <v>1410.36</v>
      </c>
      <c r="C13" s="9">
        <f>C12*C10</f>
        <v>12088.8</v>
      </c>
      <c r="D13" s="10">
        <f>C13-B13</f>
        <v>10678.439999999999</v>
      </c>
    </row>
    <row r="14" spans="1:4" ht="16.5" customHeight="1">
      <c r="A14" s="9" t="s">
        <v>13</v>
      </c>
      <c r="B14" s="9">
        <f>B8*B5</f>
        <v>2000</v>
      </c>
      <c r="C14" s="9">
        <f>C8*C5</f>
        <v>3600</v>
      </c>
      <c r="D14" s="10">
        <f>C14-B14</f>
        <v>1600</v>
      </c>
    </row>
    <row r="15" spans="1:4" ht="26.25" customHeight="1">
      <c r="A15" s="9" t="s">
        <v>14</v>
      </c>
      <c r="B15" s="9">
        <f>B9*B8</f>
        <v>256.84</v>
      </c>
      <c r="C15" s="9">
        <f>C9*C8</f>
        <v>15410.399999999998</v>
      </c>
      <c r="D15" s="10">
        <f>C15-B15</f>
        <v>15153.559999999998</v>
      </c>
    </row>
    <row r="16" spans="1:4" ht="40.5" customHeight="1">
      <c r="A16" s="12" t="s">
        <v>15</v>
      </c>
      <c r="B16" s="13">
        <f>B15+B14</f>
        <v>2256.84</v>
      </c>
      <c r="C16" s="9">
        <f>C15+C14</f>
        <v>19010.399999999998</v>
      </c>
      <c r="D16" s="14"/>
    </row>
    <row r="17" spans="1:4" ht="40.5" customHeight="1">
      <c r="A17" s="12" t="s">
        <v>18</v>
      </c>
      <c r="B17" s="15">
        <f>D15+D14+D13</f>
        <v>27431.999999999996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8.75" customHeight="1">
      <c r="A1" s="29" t="s">
        <v>139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90</v>
      </c>
      <c r="C7" s="7">
        <v>90</v>
      </c>
      <c r="D7" s="8" t="s">
        <v>4</v>
      </c>
      <c r="E7" s="2"/>
    </row>
    <row r="8" spans="1:5" ht="15.75">
      <c r="A8" s="6" t="s">
        <v>8</v>
      </c>
      <c r="B8" s="7">
        <f>B7/5</f>
        <v>18</v>
      </c>
      <c r="C8" s="7">
        <f>C7*12</f>
        <v>1080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2759.4</v>
      </c>
      <c r="C12" s="6">
        <f>0.06*12*365*C7</f>
        <v>23652</v>
      </c>
      <c r="D12" s="10">
        <f>C12-B12</f>
        <v>20892.6</v>
      </c>
      <c r="E12" s="2"/>
    </row>
    <row r="13" spans="1:4" ht="18" customHeight="1">
      <c r="A13" s="9" t="s">
        <v>12</v>
      </c>
      <c r="B13" s="11">
        <f>B12*B10</f>
        <v>6346.62</v>
      </c>
      <c r="C13" s="9">
        <f>C12*C10</f>
        <v>54399.6</v>
      </c>
      <c r="D13" s="10">
        <f>C13-B13</f>
        <v>48052.979999999996</v>
      </c>
    </row>
    <row r="14" spans="1:4" ht="16.5" customHeight="1">
      <c r="A14" s="9" t="s">
        <v>13</v>
      </c>
      <c r="B14" s="9">
        <f>B8*B5</f>
        <v>9000</v>
      </c>
      <c r="C14" s="9">
        <f>C8*C5</f>
        <v>16200</v>
      </c>
      <c r="D14" s="10">
        <f>C14-B14</f>
        <v>7200</v>
      </c>
    </row>
    <row r="15" spans="1:4" ht="26.25" customHeight="1">
      <c r="A15" s="9" t="s">
        <v>14</v>
      </c>
      <c r="B15" s="9">
        <f>B9*B8</f>
        <v>1155.78</v>
      </c>
      <c r="C15" s="9">
        <f>C9*C8</f>
        <v>69346.79999999999</v>
      </c>
      <c r="D15" s="10">
        <f>C15-B15</f>
        <v>68191.01999999999</v>
      </c>
    </row>
    <row r="16" spans="1:4" ht="40.5" customHeight="1">
      <c r="A16" s="12" t="s">
        <v>15</v>
      </c>
      <c r="B16" s="13">
        <f>B15+B14</f>
        <v>10155.78</v>
      </c>
      <c r="C16" s="9">
        <f>C15+C14</f>
        <v>85546.79999999999</v>
      </c>
      <c r="D16" s="14"/>
    </row>
    <row r="17" spans="1:4" ht="40.5" customHeight="1">
      <c r="A17" s="12" t="s">
        <v>18</v>
      </c>
      <c r="B17" s="15">
        <f>D15+D14+D13</f>
        <v>123443.99999999999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7.5" customHeight="1">
      <c r="A1" s="29" t="s">
        <v>33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81</v>
      </c>
      <c r="C7" s="7">
        <v>81</v>
      </c>
      <c r="D7" s="8" t="s">
        <v>4</v>
      </c>
      <c r="E7" s="2"/>
    </row>
    <row r="8" spans="1:5" ht="15.75">
      <c r="A8" s="6" t="s">
        <v>8</v>
      </c>
      <c r="B8" s="7">
        <f>B7/5</f>
        <v>16.2</v>
      </c>
      <c r="C8" s="7">
        <f>C7*12</f>
        <v>972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2483.46</v>
      </c>
      <c r="C12" s="6">
        <f>0.06*12*365*C7</f>
        <v>21286.8</v>
      </c>
      <c r="D12" s="10">
        <f>C12-B12</f>
        <v>18803.34</v>
      </c>
      <c r="E12" s="2"/>
    </row>
    <row r="13" spans="1:4" ht="18" customHeight="1">
      <c r="A13" s="9" t="s">
        <v>12</v>
      </c>
      <c r="B13" s="11">
        <f>B12*B10</f>
        <v>5711.958</v>
      </c>
      <c r="C13" s="9">
        <f>C12*C10</f>
        <v>48959.63999999999</v>
      </c>
      <c r="D13" s="10">
        <f>C13-B13</f>
        <v>43247.68199999999</v>
      </c>
    </row>
    <row r="14" spans="1:4" ht="16.5" customHeight="1">
      <c r="A14" s="9" t="s">
        <v>13</v>
      </c>
      <c r="B14" s="9">
        <f>B8*B5</f>
        <v>8100</v>
      </c>
      <c r="C14" s="9">
        <f>C8*C5</f>
        <v>14580</v>
      </c>
      <c r="D14" s="10">
        <f>C14-B14</f>
        <v>6480</v>
      </c>
    </row>
    <row r="15" spans="1:4" ht="26.25" customHeight="1">
      <c r="A15" s="9" t="s">
        <v>14</v>
      </c>
      <c r="B15" s="9">
        <f>B9*B8</f>
        <v>1040.2019999999998</v>
      </c>
      <c r="C15" s="9">
        <f>C9*C8</f>
        <v>62412.119999999995</v>
      </c>
      <c r="D15" s="10">
        <f>C15-B15</f>
        <v>61371.918</v>
      </c>
    </row>
    <row r="16" spans="1:4" ht="40.5" customHeight="1">
      <c r="A16" s="12" t="s">
        <v>15</v>
      </c>
      <c r="B16" s="13">
        <f>B15+B14</f>
        <v>9140.202</v>
      </c>
      <c r="C16" s="9">
        <f>C15+C14</f>
        <v>76992.12</v>
      </c>
      <c r="D16" s="14"/>
    </row>
    <row r="17" spans="1:4" ht="40.5" customHeight="1">
      <c r="A17" s="12" t="s">
        <v>18</v>
      </c>
      <c r="B17" s="15">
        <f>D15+D14+D13</f>
        <v>111099.6</v>
      </c>
      <c r="C17" s="9"/>
      <c r="D17" s="14"/>
    </row>
    <row r="18" spans="1:4" ht="18.75" customHeight="1">
      <c r="A18" s="16" t="s">
        <v>17</v>
      </c>
      <c r="B18" s="17">
        <f>B16/B17</f>
        <v>0.08227034120734907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4.5" customHeight="1">
      <c r="A1" s="29" t="s">
        <v>140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88</v>
      </c>
      <c r="C7" s="7">
        <v>88</v>
      </c>
      <c r="D7" s="8" t="s">
        <v>4</v>
      </c>
      <c r="E7" s="2"/>
    </row>
    <row r="8" spans="1:5" ht="15.75">
      <c r="A8" s="6" t="s">
        <v>8</v>
      </c>
      <c r="B8" s="7">
        <f>B7/5</f>
        <v>17.6</v>
      </c>
      <c r="C8" s="7">
        <f>C7*12</f>
        <v>1056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2698.08</v>
      </c>
      <c r="C12" s="6">
        <f>0.06*12*365*C7</f>
        <v>23126.4</v>
      </c>
      <c r="D12" s="10">
        <f>C12-B12</f>
        <v>20428.32</v>
      </c>
      <c r="E12" s="2"/>
    </row>
    <row r="13" spans="1:4" ht="18" customHeight="1">
      <c r="A13" s="9" t="s">
        <v>12</v>
      </c>
      <c r="B13" s="11">
        <f>B12*B10</f>
        <v>6205.583999999999</v>
      </c>
      <c r="C13" s="9">
        <f>C12*C10</f>
        <v>53190.72</v>
      </c>
      <c r="D13" s="10">
        <f>C13-B13</f>
        <v>46985.136</v>
      </c>
    </row>
    <row r="14" spans="1:4" ht="16.5" customHeight="1">
      <c r="A14" s="9" t="s">
        <v>13</v>
      </c>
      <c r="B14" s="9">
        <f>B8*B5</f>
        <v>8800</v>
      </c>
      <c r="C14" s="9">
        <f>C8*C5</f>
        <v>15840</v>
      </c>
      <c r="D14" s="10">
        <f>C14-B14</f>
        <v>7040</v>
      </c>
    </row>
    <row r="15" spans="1:4" ht="26.25" customHeight="1">
      <c r="A15" s="9" t="s">
        <v>14</v>
      </c>
      <c r="B15" s="9">
        <f>B9*B8</f>
        <v>1130.096</v>
      </c>
      <c r="C15" s="9">
        <f>C9*C8</f>
        <v>67805.76</v>
      </c>
      <c r="D15" s="10">
        <f>C15-B15</f>
        <v>66675.66399999999</v>
      </c>
    </row>
    <row r="16" spans="1:4" ht="40.5" customHeight="1">
      <c r="A16" s="12" t="s">
        <v>15</v>
      </c>
      <c r="B16" s="13">
        <f>B15+B14</f>
        <v>9930.096</v>
      </c>
      <c r="C16" s="9">
        <f>C15+C14</f>
        <v>83645.76</v>
      </c>
      <c r="D16" s="14"/>
    </row>
    <row r="17" spans="1:4" ht="40.5" customHeight="1">
      <c r="A17" s="12" t="s">
        <v>18</v>
      </c>
      <c r="B17" s="15">
        <f>D15+D14+D13</f>
        <v>120700.79999999999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6.5" customHeight="1">
      <c r="A1" s="29" t="s">
        <v>141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40</v>
      </c>
      <c r="C7" s="7">
        <v>40</v>
      </c>
      <c r="D7" s="8" t="s">
        <v>4</v>
      </c>
      <c r="E7" s="2"/>
    </row>
    <row r="8" spans="1:5" ht="15.75">
      <c r="A8" s="6" t="s">
        <v>8</v>
      </c>
      <c r="B8" s="7">
        <f>B7/5</f>
        <v>8</v>
      </c>
      <c r="C8" s="7">
        <f>C7*12</f>
        <v>480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1226.4</v>
      </c>
      <c r="C12" s="6">
        <f>0.06*12*365*C7</f>
        <v>10512</v>
      </c>
      <c r="D12" s="10">
        <f>C12-B12</f>
        <v>9285.6</v>
      </c>
      <c r="E12" s="2"/>
    </row>
    <row r="13" spans="1:4" ht="18" customHeight="1">
      <c r="A13" s="9" t="s">
        <v>12</v>
      </c>
      <c r="B13" s="11">
        <f>B12*B10</f>
        <v>2820.72</v>
      </c>
      <c r="C13" s="9">
        <f>C12*C10</f>
        <v>24177.6</v>
      </c>
      <c r="D13" s="10">
        <f>C13-B13</f>
        <v>21356.879999999997</v>
      </c>
    </row>
    <row r="14" spans="1:4" ht="16.5" customHeight="1">
      <c r="A14" s="9" t="s">
        <v>13</v>
      </c>
      <c r="B14" s="9">
        <f>B8*B5</f>
        <v>4000</v>
      </c>
      <c r="C14" s="9">
        <f>C8*C5</f>
        <v>7200</v>
      </c>
      <c r="D14" s="10">
        <f>C14-B14</f>
        <v>3200</v>
      </c>
    </row>
    <row r="15" spans="1:4" ht="26.25" customHeight="1">
      <c r="A15" s="9" t="s">
        <v>14</v>
      </c>
      <c r="B15" s="9">
        <f>B9*B8</f>
        <v>513.68</v>
      </c>
      <c r="C15" s="9">
        <f>C9*C8</f>
        <v>30820.799999999996</v>
      </c>
      <c r="D15" s="10">
        <f>C15-B15</f>
        <v>30307.119999999995</v>
      </c>
    </row>
    <row r="16" spans="1:4" ht="40.5" customHeight="1">
      <c r="A16" s="12" t="s">
        <v>15</v>
      </c>
      <c r="B16" s="13">
        <f>B15+B14</f>
        <v>4513.68</v>
      </c>
      <c r="C16" s="9">
        <f>C15+C14</f>
        <v>38020.799999999996</v>
      </c>
      <c r="D16" s="14"/>
    </row>
    <row r="17" spans="1:4" ht="40.5" customHeight="1">
      <c r="A17" s="12" t="s">
        <v>18</v>
      </c>
      <c r="B17" s="15">
        <f>D15+D14+D13</f>
        <v>54863.99999999999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2.75" customHeight="1">
      <c r="A1" s="29" t="s">
        <v>142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36</v>
      </c>
      <c r="C7" s="7">
        <v>36</v>
      </c>
      <c r="D7" s="8" t="s">
        <v>4</v>
      </c>
      <c r="E7" s="2"/>
    </row>
    <row r="8" spans="1:5" ht="15.75">
      <c r="A8" s="6" t="s">
        <v>8</v>
      </c>
      <c r="B8" s="7">
        <f>B7/5</f>
        <v>7.2</v>
      </c>
      <c r="C8" s="7">
        <f>C7*12</f>
        <v>432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1103.76</v>
      </c>
      <c r="C12" s="6">
        <f>0.06*12*365*C7</f>
        <v>9460.800000000001</v>
      </c>
      <c r="D12" s="10">
        <f>C12-B12</f>
        <v>8357.04</v>
      </c>
      <c r="E12" s="2"/>
    </row>
    <row r="13" spans="1:4" ht="18" customHeight="1">
      <c r="A13" s="9" t="s">
        <v>12</v>
      </c>
      <c r="B13" s="11">
        <f>B12*B10</f>
        <v>2538.6479999999997</v>
      </c>
      <c r="C13" s="9">
        <f>C12*C10</f>
        <v>21759.84</v>
      </c>
      <c r="D13" s="10">
        <f>C13-B13</f>
        <v>19221.192</v>
      </c>
    </row>
    <row r="14" spans="1:4" ht="16.5" customHeight="1">
      <c r="A14" s="9" t="s">
        <v>13</v>
      </c>
      <c r="B14" s="9">
        <f>B8*B5</f>
        <v>3600</v>
      </c>
      <c r="C14" s="9">
        <f>C8*C5</f>
        <v>6480</v>
      </c>
      <c r="D14" s="10">
        <f>C14-B14</f>
        <v>2880</v>
      </c>
    </row>
    <row r="15" spans="1:4" ht="26.25" customHeight="1">
      <c r="A15" s="9" t="s">
        <v>14</v>
      </c>
      <c r="B15" s="9">
        <f>B9*B8</f>
        <v>462.31199999999995</v>
      </c>
      <c r="C15" s="9">
        <f>C9*C8</f>
        <v>27738.719999999998</v>
      </c>
      <c r="D15" s="10">
        <f>C15-B15</f>
        <v>27276.407999999996</v>
      </c>
    </row>
    <row r="16" spans="1:4" ht="40.5" customHeight="1">
      <c r="A16" s="12" t="s">
        <v>15</v>
      </c>
      <c r="B16" s="13">
        <f>B15+B14</f>
        <v>4062.312</v>
      </c>
      <c r="C16" s="9">
        <f>C15+C14</f>
        <v>34218.72</v>
      </c>
      <c r="D16" s="14"/>
    </row>
    <row r="17" spans="1:4" ht="40.5" customHeight="1">
      <c r="A17" s="12" t="s">
        <v>18</v>
      </c>
      <c r="B17" s="15">
        <f>D15+D14+D13</f>
        <v>49377.59999999999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12.5" customHeight="1">
      <c r="A1" s="29" t="s">
        <v>143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51</v>
      </c>
      <c r="C7" s="7">
        <v>51</v>
      </c>
      <c r="D7" s="8" t="s">
        <v>4</v>
      </c>
      <c r="E7" s="2"/>
    </row>
    <row r="8" spans="1:5" ht="15.75">
      <c r="A8" s="6" t="s">
        <v>8</v>
      </c>
      <c r="B8" s="7">
        <f>B7/5</f>
        <v>10.2</v>
      </c>
      <c r="C8" s="7">
        <f>C7*12</f>
        <v>612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1563.66</v>
      </c>
      <c r="C12" s="6">
        <f>0.06*12*365*C7</f>
        <v>13402.800000000001</v>
      </c>
      <c r="D12" s="10">
        <f>C12-B12</f>
        <v>11839.140000000001</v>
      </c>
      <c r="E12" s="2"/>
    </row>
    <row r="13" spans="1:4" ht="18" customHeight="1">
      <c r="A13" s="9" t="s">
        <v>12</v>
      </c>
      <c r="B13" s="11">
        <f>B12*B10</f>
        <v>3596.418</v>
      </c>
      <c r="C13" s="9">
        <f>C12*C10</f>
        <v>30826.44</v>
      </c>
      <c r="D13" s="10">
        <f>C13-B13</f>
        <v>27230.021999999997</v>
      </c>
    </row>
    <row r="14" spans="1:4" ht="16.5" customHeight="1">
      <c r="A14" s="9" t="s">
        <v>13</v>
      </c>
      <c r="B14" s="9">
        <f>B8*B5</f>
        <v>5100</v>
      </c>
      <c r="C14" s="9">
        <f>C8*C5</f>
        <v>9180</v>
      </c>
      <c r="D14" s="10">
        <f>C14-B14</f>
        <v>4080</v>
      </c>
    </row>
    <row r="15" spans="1:4" ht="26.25" customHeight="1">
      <c r="A15" s="9" t="s">
        <v>14</v>
      </c>
      <c r="B15" s="9">
        <f>B9*B8</f>
        <v>654.9419999999999</v>
      </c>
      <c r="C15" s="9">
        <f>C9*C8</f>
        <v>39296.52</v>
      </c>
      <c r="D15" s="10">
        <f>C15-B15</f>
        <v>38641.577999999994</v>
      </c>
    </row>
    <row r="16" spans="1:4" ht="40.5" customHeight="1">
      <c r="A16" s="12" t="s">
        <v>15</v>
      </c>
      <c r="B16" s="13">
        <f>B15+B14</f>
        <v>5754.942</v>
      </c>
      <c r="C16" s="9">
        <f>C15+C14</f>
        <v>48476.52</v>
      </c>
      <c r="D16" s="14"/>
    </row>
    <row r="17" spans="1:4" ht="40.5" customHeight="1">
      <c r="A17" s="12" t="s">
        <v>18</v>
      </c>
      <c r="B17" s="15">
        <f>D15+D14+D13</f>
        <v>69951.59999999999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4.5" customHeight="1">
      <c r="A1" s="29" t="s">
        <v>144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36</v>
      </c>
      <c r="C7" s="7">
        <v>36</v>
      </c>
      <c r="D7" s="8" t="s">
        <v>4</v>
      </c>
      <c r="E7" s="2"/>
    </row>
    <row r="8" spans="1:5" ht="15.75">
      <c r="A8" s="6" t="s">
        <v>8</v>
      </c>
      <c r="B8" s="7">
        <f>B7/5</f>
        <v>7.2</v>
      </c>
      <c r="C8" s="7">
        <f>C7*12</f>
        <v>432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1103.76</v>
      </c>
      <c r="C12" s="6">
        <f>0.06*12*365*C7</f>
        <v>9460.800000000001</v>
      </c>
      <c r="D12" s="10">
        <f>C12-B12</f>
        <v>8357.04</v>
      </c>
      <c r="E12" s="2"/>
    </row>
    <row r="13" spans="1:4" ht="18" customHeight="1">
      <c r="A13" s="9" t="s">
        <v>12</v>
      </c>
      <c r="B13" s="11">
        <f>B12*B10</f>
        <v>2538.6479999999997</v>
      </c>
      <c r="C13" s="9">
        <f>C12*C10</f>
        <v>21759.84</v>
      </c>
      <c r="D13" s="10">
        <f>C13-B13</f>
        <v>19221.192</v>
      </c>
    </row>
    <row r="14" spans="1:4" ht="16.5" customHeight="1">
      <c r="A14" s="9" t="s">
        <v>13</v>
      </c>
      <c r="B14" s="9">
        <f>B8*B5</f>
        <v>3600</v>
      </c>
      <c r="C14" s="9">
        <f>C8*C5</f>
        <v>6480</v>
      </c>
      <c r="D14" s="10">
        <f>C14-B14</f>
        <v>2880</v>
      </c>
    </row>
    <row r="15" spans="1:4" ht="26.25" customHeight="1">
      <c r="A15" s="9" t="s">
        <v>14</v>
      </c>
      <c r="B15" s="9">
        <f>B9*B8</f>
        <v>462.31199999999995</v>
      </c>
      <c r="C15" s="9">
        <f>C9*C8</f>
        <v>27738.719999999998</v>
      </c>
      <c r="D15" s="10">
        <f>C15-B15</f>
        <v>27276.407999999996</v>
      </c>
    </row>
    <row r="16" spans="1:4" ht="40.5" customHeight="1">
      <c r="A16" s="12" t="s">
        <v>15</v>
      </c>
      <c r="B16" s="13">
        <f>B15+B14</f>
        <v>4062.312</v>
      </c>
      <c r="C16" s="9">
        <f>C15+C14</f>
        <v>34218.72</v>
      </c>
      <c r="D16" s="14"/>
    </row>
    <row r="17" spans="1:4" ht="40.5" customHeight="1">
      <c r="A17" s="12" t="s">
        <v>18</v>
      </c>
      <c r="B17" s="15">
        <f>D15+D14+D13</f>
        <v>49377.59999999999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14.75" customHeight="1">
      <c r="A1" s="29" t="s">
        <v>145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20</v>
      </c>
      <c r="C7" s="7">
        <v>20</v>
      </c>
      <c r="D7" s="8" t="s">
        <v>4</v>
      </c>
      <c r="E7" s="2"/>
    </row>
    <row r="8" spans="1:5" ht="15.75">
      <c r="A8" s="6" t="s">
        <v>8</v>
      </c>
      <c r="B8" s="7">
        <f>B7/5</f>
        <v>4</v>
      </c>
      <c r="C8" s="7">
        <f>C7*12</f>
        <v>240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613.2</v>
      </c>
      <c r="C12" s="6">
        <f>0.06*12*365*C7</f>
        <v>5256</v>
      </c>
      <c r="D12" s="10">
        <f>C12-B12</f>
        <v>4642.8</v>
      </c>
      <c r="E12" s="2"/>
    </row>
    <row r="13" spans="1:4" ht="18" customHeight="1">
      <c r="A13" s="9" t="s">
        <v>12</v>
      </c>
      <c r="B13" s="11">
        <f>B12*B10</f>
        <v>1410.36</v>
      </c>
      <c r="C13" s="9">
        <f>C12*C10</f>
        <v>12088.8</v>
      </c>
      <c r="D13" s="10">
        <f>C13-B13</f>
        <v>10678.439999999999</v>
      </c>
    </row>
    <row r="14" spans="1:4" ht="16.5" customHeight="1">
      <c r="A14" s="9" t="s">
        <v>13</v>
      </c>
      <c r="B14" s="9">
        <f>B8*B5</f>
        <v>2000</v>
      </c>
      <c r="C14" s="9">
        <f>C8*C5</f>
        <v>3600</v>
      </c>
      <c r="D14" s="10">
        <f>C14-B14</f>
        <v>1600</v>
      </c>
    </row>
    <row r="15" spans="1:4" ht="26.25" customHeight="1">
      <c r="A15" s="9" t="s">
        <v>14</v>
      </c>
      <c r="B15" s="9">
        <f>B9*B8</f>
        <v>256.84</v>
      </c>
      <c r="C15" s="9">
        <f>C9*C8</f>
        <v>15410.399999999998</v>
      </c>
      <c r="D15" s="10">
        <f>C15-B15</f>
        <v>15153.559999999998</v>
      </c>
    </row>
    <row r="16" spans="1:4" ht="40.5" customHeight="1">
      <c r="A16" s="12" t="s">
        <v>15</v>
      </c>
      <c r="B16" s="13">
        <f>B15+B14</f>
        <v>2256.84</v>
      </c>
      <c r="C16" s="9">
        <f>C15+C14</f>
        <v>19010.399999999998</v>
      </c>
      <c r="D16" s="14"/>
    </row>
    <row r="17" spans="1:4" ht="40.5" customHeight="1">
      <c r="A17" s="12" t="s">
        <v>18</v>
      </c>
      <c r="B17" s="15">
        <f>D15+D14+D13</f>
        <v>27431.999999999996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1.25" customHeight="1">
      <c r="A1" s="29" t="s">
        <v>146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15</v>
      </c>
      <c r="C7" s="7">
        <v>15</v>
      </c>
      <c r="D7" s="8" t="s">
        <v>4</v>
      </c>
      <c r="E7" s="2"/>
    </row>
    <row r="8" spans="1:5" ht="15.75">
      <c r="A8" s="6" t="s">
        <v>8</v>
      </c>
      <c r="B8" s="7">
        <f>B7/5</f>
        <v>3</v>
      </c>
      <c r="C8" s="7">
        <f>C7*12</f>
        <v>180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459.9</v>
      </c>
      <c r="C12" s="6">
        <f>0.06*12*365*C7</f>
        <v>3942</v>
      </c>
      <c r="D12" s="10">
        <f>C12-B12</f>
        <v>3482.1</v>
      </c>
      <c r="E12" s="2"/>
    </row>
    <row r="13" spans="1:4" ht="18" customHeight="1">
      <c r="A13" s="9" t="s">
        <v>12</v>
      </c>
      <c r="B13" s="11">
        <f>B12*B10</f>
        <v>1057.7699999999998</v>
      </c>
      <c r="C13" s="9">
        <f>C12*C10</f>
        <v>9066.599999999999</v>
      </c>
      <c r="D13" s="10">
        <f>C13-B13</f>
        <v>8008.829999999999</v>
      </c>
    </row>
    <row r="14" spans="1:4" ht="16.5" customHeight="1">
      <c r="A14" s="9" t="s">
        <v>13</v>
      </c>
      <c r="B14" s="9">
        <f>B8*B5</f>
        <v>1500</v>
      </c>
      <c r="C14" s="9">
        <f>C8*C5</f>
        <v>2700</v>
      </c>
      <c r="D14" s="10">
        <f>C14-B14</f>
        <v>1200</v>
      </c>
    </row>
    <row r="15" spans="1:4" ht="26.25" customHeight="1">
      <c r="A15" s="9" t="s">
        <v>14</v>
      </c>
      <c r="B15" s="9">
        <f>B9*B8</f>
        <v>192.63</v>
      </c>
      <c r="C15" s="9">
        <f>C9*C8</f>
        <v>11557.8</v>
      </c>
      <c r="D15" s="10">
        <f>C15-B15</f>
        <v>11365.17</v>
      </c>
    </row>
    <row r="16" spans="1:4" ht="40.5" customHeight="1">
      <c r="A16" s="12" t="s">
        <v>15</v>
      </c>
      <c r="B16" s="13">
        <f>B15+B14</f>
        <v>1692.63</v>
      </c>
      <c r="C16" s="9">
        <f>C15+C14</f>
        <v>14257.8</v>
      </c>
      <c r="D16" s="14"/>
    </row>
    <row r="17" spans="1:4" ht="40.5" customHeight="1">
      <c r="A17" s="12" t="s">
        <v>18</v>
      </c>
      <c r="B17" s="15">
        <f>D15+D14+D13</f>
        <v>20574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2" customHeight="1">
      <c r="A1" s="29" t="s">
        <v>147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25</v>
      </c>
      <c r="C7" s="7">
        <v>25</v>
      </c>
      <c r="D7" s="8" t="s">
        <v>4</v>
      </c>
      <c r="E7" s="2"/>
    </row>
    <row r="8" spans="1:5" ht="15.75">
      <c r="A8" s="6" t="s">
        <v>8</v>
      </c>
      <c r="B8" s="7">
        <f>B7/5</f>
        <v>5</v>
      </c>
      <c r="C8" s="7">
        <f>C7*12</f>
        <v>300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766.5</v>
      </c>
      <c r="C12" s="6">
        <f>0.06*12*365*C7</f>
        <v>6570</v>
      </c>
      <c r="D12" s="10">
        <f>C12-B12</f>
        <v>5803.5</v>
      </c>
      <c r="E12" s="2"/>
    </row>
    <row r="13" spans="1:4" ht="18" customHeight="1">
      <c r="A13" s="9" t="s">
        <v>12</v>
      </c>
      <c r="B13" s="11">
        <f>B12*B10</f>
        <v>1762.9499999999998</v>
      </c>
      <c r="C13" s="9">
        <f>C12*C10</f>
        <v>15110.999999999998</v>
      </c>
      <c r="D13" s="10">
        <f>C13-B13</f>
        <v>13348.05</v>
      </c>
    </row>
    <row r="14" spans="1:4" ht="16.5" customHeight="1">
      <c r="A14" s="9" t="s">
        <v>13</v>
      </c>
      <c r="B14" s="9">
        <f>B8*B5</f>
        <v>2500</v>
      </c>
      <c r="C14" s="9">
        <f>C8*C5</f>
        <v>4500</v>
      </c>
      <c r="D14" s="10">
        <f>C14-B14</f>
        <v>2000</v>
      </c>
    </row>
    <row r="15" spans="1:4" ht="26.25" customHeight="1">
      <c r="A15" s="9" t="s">
        <v>14</v>
      </c>
      <c r="B15" s="9">
        <f>B9*B8</f>
        <v>321.04999999999995</v>
      </c>
      <c r="C15" s="9">
        <f>C9*C8</f>
        <v>19262.999999999996</v>
      </c>
      <c r="D15" s="10">
        <f>C15-B15</f>
        <v>18941.949999999997</v>
      </c>
    </row>
    <row r="16" spans="1:4" ht="40.5" customHeight="1">
      <c r="A16" s="12" t="s">
        <v>15</v>
      </c>
      <c r="B16" s="13">
        <f>B15+B14</f>
        <v>2821.05</v>
      </c>
      <c r="C16" s="9">
        <f>C15+C14</f>
        <v>23762.999999999996</v>
      </c>
      <c r="D16" s="14"/>
    </row>
    <row r="17" spans="1:4" ht="40.5" customHeight="1">
      <c r="A17" s="12" t="s">
        <v>18</v>
      </c>
      <c r="B17" s="15">
        <f>D15+D14+D13</f>
        <v>34290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3.75" customHeight="1">
      <c r="A1" s="29" t="s">
        <v>148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18</v>
      </c>
      <c r="C7" s="7">
        <v>18</v>
      </c>
      <c r="D7" s="8" t="s">
        <v>4</v>
      </c>
      <c r="E7" s="2"/>
    </row>
    <row r="8" spans="1:5" ht="15.75">
      <c r="A8" s="6" t="s">
        <v>8</v>
      </c>
      <c r="B8" s="7">
        <f>B7/5</f>
        <v>3.6</v>
      </c>
      <c r="C8" s="7">
        <f>C7*12</f>
        <v>216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551.88</v>
      </c>
      <c r="C12" s="6">
        <f>0.06*12*365*C7</f>
        <v>4730.400000000001</v>
      </c>
      <c r="D12" s="10">
        <f>C12-B12</f>
        <v>4178.52</v>
      </c>
      <c r="E12" s="2"/>
    </row>
    <row r="13" spans="1:4" ht="18" customHeight="1">
      <c r="A13" s="9" t="s">
        <v>12</v>
      </c>
      <c r="B13" s="11">
        <f>B12*B10</f>
        <v>1269.3239999999998</v>
      </c>
      <c r="C13" s="9">
        <f>C12*C10</f>
        <v>10879.92</v>
      </c>
      <c r="D13" s="10">
        <f>C13-B13</f>
        <v>9610.596</v>
      </c>
    </row>
    <row r="14" spans="1:4" ht="16.5" customHeight="1">
      <c r="A14" s="9" t="s">
        <v>13</v>
      </c>
      <c r="B14" s="9">
        <f>B8*B5</f>
        <v>1800</v>
      </c>
      <c r="C14" s="9">
        <f>C8*C5</f>
        <v>3240</v>
      </c>
      <c r="D14" s="10">
        <f>C14-B14</f>
        <v>1440</v>
      </c>
    </row>
    <row r="15" spans="1:4" ht="26.25" customHeight="1">
      <c r="A15" s="9" t="s">
        <v>14</v>
      </c>
      <c r="B15" s="9">
        <f>B9*B8</f>
        <v>231.15599999999998</v>
      </c>
      <c r="C15" s="9">
        <f>C9*C8</f>
        <v>13869.359999999999</v>
      </c>
      <c r="D15" s="10">
        <f>C15-B15</f>
        <v>13638.203999999998</v>
      </c>
    </row>
    <row r="16" spans="1:4" ht="40.5" customHeight="1">
      <c r="A16" s="12" t="s">
        <v>15</v>
      </c>
      <c r="B16" s="13">
        <f>B15+B14</f>
        <v>2031.156</v>
      </c>
      <c r="C16" s="9">
        <f>C15+C14</f>
        <v>17109.36</v>
      </c>
      <c r="D16" s="14"/>
    </row>
    <row r="17" spans="1:4" ht="40.5" customHeight="1">
      <c r="A17" s="12" t="s">
        <v>18</v>
      </c>
      <c r="B17" s="15">
        <f>D15+D14+D13</f>
        <v>24688.799999999996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9" customHeight="1">
      <c r="A1" s="29" t="s">
        <v>149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40</v>
      </c>
      <c r="C7" s="7">
        <v>40</v>
      </c>
      <c r="D7" s="8" t="s">
        <v>4</v>
      </c>
      <c r="E7" s="2"/>
    </row>
    <row r="8" spans="1:5" ht="15.75">
      <c r="A8" s="6" t="s">
        <v>8</v>
      </c>
      <c r="B8" s="7">
        <f>B7/5</f>
        <v>8</v>
      </c>
      <c r="C8" s="7">
        <f>C7*12</f>
        <v>480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1226.4</v>
      </c>
      <c r="C12" s="6">
        <f>0.06*12*365*C7</f>
        <v>10512</v>
      </c>
      <c r="D12" s="10">
        <f>C12-B12</f>
        <v>9285.6</v>
      </c>
      <c r="E12" s="2"/>
    </row>
    <row r="13" spans="1:4" ht="18" customHeight="1">
      <c r="A13" s="9" t="s">
        <v>12</v>
      </c>
      <c r="B13" s="11">
        <f>B12*B10</f>
        <v>2820.72</v>
      </c>
      <c r="C13" s="9">
        <f>C12*C10</f>
        <v>24177.6</v>
      </c>
      <c r="D13" s="10">
        <f>C13-B13</f>
        <v>21356.879999999997</v>
      </c>
    </row>
    <row r="14" spans="1:4" ht="16.5" customHeight="1">
      <c r="A14" s="9" t="s">
        <v>13</v>
      </c>
      <c r="B14" s="9">
        <f>B8*B5</f>
        <v>4000</v>
      </c>
      <c r="C14" s="9">
        <f>C8*C5</f>
        <v>7200</v>
      </c>
      <c r="D14" s="10">
        <f>C14-B14</f>
        <v>3200</v>
      </c>
    </row>
    <row r="15" spans="1:4" ht="26.25" customHeight="1">
      <c r="A15" s="9" t="s">
        <v>14</v>
      </c>
      <c r="B15" s="9">
        <f>B9*B8</f>
        <v>513.68</v>
      </c>
      <c r="C15" s="9">
        <f>C9*C8</f>
        <v>30820.799999999996</v>
      </c>
      <c r="D15" s="10">
        <f>C15-B15</f>
        <v>30307.119999999995</v>
      </c>
    </row>
    <row r="16" spans="1:4" ht="40.5" customHeight="1">
      <c r="A16" s="12" t="s">
        <v>15</v>
      </c>
      <c r="B16" s="13">
        <f>B15+B14</f>
        <v>4513.68</v>
      </c>
      <c r="C16" s="9">
        <f>C15+C14</f>
        <v>38020.799999999996</v>
      </c>
      <c r="D16" s="14"/>
    </row>
    <row r="17" spans="1:4" ht="40.5" customHeight="1">
      <c r="A17" s="12" t="s">
        <v>18</v>
      </c>
      <c r="B17" s="15">
        <f>D15+D14+D13</f>
        <v>54863.99999999999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8" customHeight="1">
      <c r="A1" s="29" t="s">
        <v>34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27</v>
      </c>
      <c r="C7" s="7">
        <v>27</v>
      </c>
      <c r="D7" s="8" t="s">
        <v>4</v>
      </c>
      <c r="E7" s="2"/>
    </row>
    <row r="8" spans="1:5" ht="15.75">
      <c r="A8" s="6" t="s">
        <v>8</v>
      </c>
      <c r="B8" s="7">
        <f>B7/5</f>
        <v>5.4</v>
      </c>
      <c r="C8" s="7">
        <f>C7*12</f>
        <v>324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827.82</v>
      </c>
      <c r="C12" s="6">
        <f>0.06*12*365*C7</f>
        <v>7095.6</v>
      </c>
      <c r="D12" s="10">
        <f>C12-B12</f>
        <v>6267.780000000001</v>
      </c>
      <c r="E12" s="2"/>
    </row>
    <row r="13" spans="1:4" ht="18" customHeight="1">
      <c r="A13" s="9" t="s">
        <v>12</v>
      </c>
      <c r="B13" s="11">
        <f>B12*B10</f>
        <v>1903.9859999999999</v>
      </c>
      <c r="C13" s="9">
        <f>C12*C10</f>
        <v>16319.88</v>
      </c>
      <c r="D13" s="10">
        <f>C13-B13</f>
        <v>14415.894</v>
      </c>
    </row>
    <row r="14" spans="1:4" ht="16.5" customHeight="1">
      <c r="A14" s="9" t="s">
        <v>13</v>
      </c>
      <c r="B14" s="9">
        <f>B8*B5</f>
        <v>2700</v>
      </c>
      <c r="C14" s="9">
        <f>C8*C5</f>
        <v>4860</v>
      </c>
      <c r="D14" s="10">
        <f>C14-B14</f>
        <v>2160</v>
      </c>
    </row>
    <row r="15" spans="1:4" ht="26.25" customHeight="1">
      <c r="A15" s="9" t="s">
        <v>14</v>
      </c>
      <c r="B15" s="9">
        <f>B9*B8</f>
        <v>346.734</v>
      </c>
      <c r="C15" s="9">
        <f>C9*C8</f>
        <v>20804.039999999997</v>
      </c>
      <c r="D15" s="10">
        <f>C15-B15</f>
        <v>20457.305999999997</v>
      </c>
    </row>
    <row r="16" spans="1:4" ht="40.5" customHeight="1">
      <c r="A16" s="12" t="s">
        <v>15</v>
      </c>
      <c r="B16" s="13">
        <f>B15+B14</f>
        <v>3046.734</v>
      </c>
      <c r="C16" s="9">
        <f>C15+C14</f>
        <v>25664.039999999997</v>
      </c>
      <c r="D16" s="14"/>
    </row>
    <row r="17" spans="1:4" ht="40.5" customHeight="1">
      <c r="A17" s="12" t="s">
        <v>18</v>
      </c>
      <c r="B17" s="15">
        <f>D15+D14+D13</f>
        <v>37033.2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8.25" customHeight="1">
      <c r="A1" s="29" t="s">
        <v>150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18</v>
      </c>
      <c r="C7" s="7">
        <v>18</v>
      </c>
      <c r="D7" s="8" t="s">
        <v>4</v>
      </c>
      <c r="E7" s="2"/>
    </row>
    <row r="8" spans="1:5" ht="15.75">
      <c r="A8" s="6" t="s">
        <v>8</v>
      </c>
      <c r="B8" s="7">
        <f>B7/5</f>
        <v>3.6</v>
      </c>
      <c r="C8" s="7">
        <f>C7*12</f>
        <v>216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551.88</v>
      </c>
      <c r="C12" s="6">
        <f>0.06*12*365*C7</f>
        <v>4730.400000000001</v>
      </c>
      <c r="D12" s="10">
        <f>C12-B12</f>
        <v>4178.52</v>
      </c>
      <c r="E12" s="2"/>
    </row>
    <row r="13" spans="1:4" ht="18" customHeight="1">
      <c r="A13" s="9" t="s">
        <v>12</v>
      </c>
      <c r="B13" s="11">
        <f>B12*B10</f>
        <v>1269.3239999999998</v>
      </c>
      <c r="C13" s="9">
        <f>C12*C10</f>
        <v>10879.92</v>
      </c>
      <c r="D13" s="10">
        <f>C13-B13</f>
        <v>9610.596</v>
      </c>
    </row>
    <row r="14" spans="1:4" ht="16.5" customHeight="1">
      <c r="A14" s="9" t="s">
        <v>13</v>
      </c>
      <c r="B14" s="9">
        <f>B8*B5</f>
        <v>1800</v>
      </c>
      <c r="C14" s="9">
        <f>C8*C5</f>
        <v>3240</v>
      </c>
      <c r="D14" s="10">
        <f>C14-B14</f>
        <v>1440</v>
      </c>
    </row>
    <row r="15" spans="1:4" ht="26.25" customHeight="1">
      <c r="A15" s="9" t="s">
        <v>14</v>
      </c>
      <c r="B15" s="9">
        <f>B9*B8</f>
        <v>231.15599999999998</v>
      </c>
      <c r="C15" s="9">
        <f>C9*C8</f>
        <v>13869.359999999999</v>
      </c>
      <c r="D15" s="10">
        <f>C15-B15</f>
        <v>13638.203999999998</v>
      </c>
    </row>
    <row r="16" spans="1:4" ht="40.5" customHeight="1">
      <c r="A16" s="12" t="s">
        <v>15</v>
      </c>
      <c r="B16" s="13">
        <f>B15+B14</f>
        <v>2031.156</v>
      </c>
      <c r="C16" s="9">
        <f>C15+C14</f>
        <v>17109.36</v>
      </c>
      <c r="D16" s="14"/>
    </row>
    <row r="17" spans="1:4" ht="40.5" customHeight="1">
      <c r="A17" s="12" t="s">
        <v>18</v>
      </c>
      <c r="B17" s="15">
        <f>D15+D14+D13</f>
        <v>24688.799999999996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8.25" customHeight="1">
      <c r="A1" s="29" t="s">
        <v>151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120</v>
      </c>
      <c r="C7" s="7">
        <v>120</v>
      </c>
      <c r="D7" s="8" t="s">
        <v>4</v>
      </c>
      <c r="E7" s="2"/>
    </row>
    <row r="8" spans="1:5" ht="15.75">
      <c r="A8" s="6" t="s">
        <v>8</v>
      </c>
      <c r="B8" s="7">
        <f>B7/5</f>
        <v>24</v>
      </c>
      <c r="C8" s="7">
        <f>C7*12</f>
        <v>1440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3679.2</v>
      </c>
      <c r="C12" s="6">
        <f>0.06*12*365*C7</f>
        <v>31536</v>
      </c>
      <c r="D12" s="10">
        <f>C12-B12</f>
        <v>27856.8</v>
      </c>
      <c r="E12" s="2"/>
    </row>
    <row r="13" spans="1:4" ht="18" customHeight="1">
      <c r="A13" s="9" t="s">
        <v>12</v>
      </c>
      <c r="B13" s="11">
        <f>B12*B10</f>
        <v>8462.159999999998</v>
      </c>
      <c r="C13" s="9">
        <f>C12*C10</f>
        <v>72532.79999999999</v>
      </c>
      <c r="D13" s="10">
        <f>C13-B13</f>
        <v>64070.63999999999</v>
      </c>
    </row>
    <row r="14" spans="1:4" ht="16.5" customHeight="1">
      <c r="A14" s="9" t="s">
        <v>13</v>
      </c>
      <c r="B14" s="9">
        <f>B8*B5</f>
        <v>12000</v>
      </c>
      <c r="C14" s="9">
        <f>C8*C5</f>
        <v>21600</v>
      </c>
      <c r="D14" s="10">
        <f>C14-B14</f>
        <v>9600</v>
      </c>
    </row>
    <row r="15" spans="1:4" ht="26.25" customHeight="1">
      <c r="A15" s="9" t="s">
        <v>14</v>
      </c>
      <c r="B15" s="9">
        <f>B9*B8</f>
        <v>1541.04</v>
      </c>
      <c r="C15" s="9">
        <f>C9*C8</f>
        <v>92462.4</v>
      </c>
      <c r="D15" s="10">
        <f>C15-B15</f>
        <v>90921.36</v>
      </c>
    </row>
    <row r="16" spans="1:4" ht="40.5" customHeight="1">
      <c r="A16" s="12" t="s">
        <v>15</v>
      </c>
      <c r="B16" s="13">
        <f>B15+B14</f>
        <v>13541.04</v>
      </c>
      <c r="C16" s="9">
        <f>C15+C14</f>
        <v>114062.4</v>
      </c>
      <c r="D16" s="14"/>
    </row>
    <row r="17" spans="1:4" ht="40.5" customHeight="1">
      <c r="A17" s="12" t="s">
        <v>18</v>
      </c>
      <c r="B17" s="15">
        <f>D15+D14+D13</f>
        <v>164592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8.25" customHeight="1">
      <c r="A1" s="29" t="s">
        <v>152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144</v>
      </c>
      <c r="C7" s="7">
        <v>144</v>
      </c>
      <c r="D7" s="8" t="s">
        <v>4</v>
      </c>
      <c r="E7" s="2"/>
    </row>
    <row r="8" spans="1:5" ht="15.75">
      <c r="A8" s="6" t="s">
        <v>8</v>
      </c>
      <c r="B8" s="7">
        <f>B7/5</f>
        <v>28.8</v>
      </c>
      <c r="C8" s="7">
        <f>C7*12</f>
        <v>1728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4415.04</v>
      </c>
      <c r="C12" s="6">
        <f>0.06*12*365*C7</f>
        <v>37843.200000000004</v>
      </c>
      <c r="D12" s="10">
        <f>C12-B12</f>
        <v>33428.16</v>
      </c>
      <c r="E12" s="2"/>
    </row>
    <row r="13" spans="1:4" ht="18" customHeight="1">
      <c r="A13" s="9" t="s">
        <v>12</v>
      </c>
      <c r="B13" s="11">
        <f>B12*B10</f>
        <v>10154.591999999999</v>
      </c>
      <c r="C13" s="9">
        <f>C12*C10</f>
        <v>87039.36</v>
      </c>
      <c r="D13" s="10">
        <f>C13-B13</f>
        <v>76884.768</v>
      </c>
    </row>
    <row r="14" spans="1:4" ht="16.5" customHeight="1">
      <c r="A14" s="9" t="s">
        <v>13</v>
      </c>
      <c r="B14" s="9">
        <f>B8*B5</f>
        <v>14400</v>
      </c>
      <c r="C14" s="9">
        <f>C8*C5</f>
        <v>25920</v>
      </c>
      <c r="D14" s="10">
        <f>C14-B14</f>
        <v>11520</v>
      </c>
    </row>
    <row r="15" spans="1:4" ht="26.25" customHeight="1">
      <c r="A15" s="9" t="s">
        <v>14</v>
      </c>
      <c r="B15" s="9">
        <f>B9*B8</f>
        <v>1849.2479999999998</v>
      </c>
      <c r="C15" s="9">
        <f>C9*C8</f>
        <v>110954.87999999999</v>
      </c>
      <c r="D15" s="10">
        <f>C15-B15</f>
        <v>109105.63199999998</v>
      </c>
    </row>
    <row r="16" spans="1:4" ht="40.5" customHeight="1">
      <c r="A16" s="12" t="s">
        <v>15</v>
      </c>
      <c r="B16" s="13">
        <f>B15+B14</f>
        <v>16249.248</v>
      </c>
      <c r="C16" s="9">
        <f>C15+C14</f>
        <v>136874.88</v>
      </c>
      <c r="D16" s="14"/>
    </row>
    <row r="17" spans="1:4" ht="40.5" customHeight="1">
      <c r="A17" s="12" t="s">
        <v>18</v>
      </c>
      <c r="B17" s="15">
        <f>D15+D14+D13</f>
        <v>197510.39999999997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8.25" customHeight="1">
      <c r="A1" s="29" t="s">
        <v>153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120</v>
      </c>
      <c r="C7" s="7">
        <v>120</v>
      </c>
      <c r="D7" s="8" t="s">
        <v>4</v>
      </c>
      <c r="E7" s="2"/>
    </row>
    <row r="8" spans="1:5" ht="15.75">
      <c r="A8" s="6" t="s">
        <v>8</v>
      </c>
      <c r="B8" s="7">
        <f>B7/5</f>
        <v>24</v>
      </c>
      <c r="C8" s="7">
        <f>C7*12</f>
        <v>1440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3679.2</v>
      </c>
      <c r="C12" s="6">
        <f>0.06*12*365*C7</f>
        <v>31536</v>
      </c>
      <c r="D12" s="10">
        <f>C12-B12</f>
        <v>27856.8</v>
      </c>
      <c r="E12" s="2"/>
    </row>
    <row r="13" spans="1:4" ht="18" customHeight="1">
      <c r="A13" s="9" t="s">
        <v>12</v>
      </c>
      <c r="B13" s="11">
        <f>B12*B10</f>
        <v>8462.159999999998</v>
      </c>
      <c r="C13" s="9">
        <f>C12*C10</f>
        <v>72532.79999999999</v>
      </c>
      <c r="D13" s="10">
        <f>C13-B13</f>
        <v>64070.63999999999</v>
      </c>
    </row>
    <row r="14" spans="1:4" ht="16.5" customHeight="1">
      <c r="A14" s="9" t="s">
        <v>13</v>
      </c>
      <c r="B14" s="9">
        <f>B8*B5</f>
        <v>12000</v>
      </c>
      <c r="C14" s="9">
        <f>C8*C5</f>
        <v>21600</v>
      </c>
      <c r="D14" s="10">
        <f>C14-B14</f>
        <v>9600</v>
      </c>
    </row>
    <row r="15" spans="1:4" ht="26.25" customHeight="1">
      <c r="A15" s="9" t="s">
        <v>14</v>
      </c>
      <c r="B15" s="9">
        <f>B9*B8</f>
        <v>1541.04</v>
      </c>
      <c r="C15" s="9">
        <f>C9*C8</f>
        <v>92462.4</v>
      </c>
      <c r="D15" s="10">
        <f>C15-B15</f>
        <v>90921.36</v>
      </c>
    </row>
    <row r="16" spans="1:4" ht="40.5" customHeight="1">
      <c r="A16" s="12" t="s">
        <v>15</v>
      </c>
      <c r="B16" s="13">
        <f>B15+B14</f>
        <v>13541.04</v>
      </c>
      <c r="C16" s="9">
        <f>C15+C14</f>
        <v>114062.4</v>
      </c>
      <c r="D16" s="14"/>
    </row>
    <row r="17" spans="1:4" ht="40.5" customHeight="1">
      <c r="A17" s="12" t="s">
        <v>18</v>
      </c>
      <c r="B17" s="15">
        <f>D15+D14+D13</f>
        <v>164592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8.25" customHeight="1">
      <c r="A1" s="29" t="s">
        <v>154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120</v>
      </c>
      <c r="C7" s="7">
        <v>120</v>
      </c>
      <c r="D7" s="8" t="s">
        <v>4</v>
      </c>
      <c r="E7" s="2"/>
    </row>
    <row r="8" spans="1:5" ht="15.75">
      <c r="A8" s="6" t="s">
        <v>8</v>
      </c>
      <c r="B8" s="7">
        <f>B7/5</f>
        <v>24</v>
      </c>
      <c r="C8" s="7">
        <f>C7*12</f>
        <v>1440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30.7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3679.2</v>
      </c>
      <c r="C12" s="6">
        <f>0.06*12*365*C7</f>
        <v>31536</v>
      </c>
      <c r="D12" s="10">
        <f>C12-B12</f>
        <v>27856.8</v>
      </c>
      <c r="E12" s="2"/>
    </row>
    <row r="13" spans="1:4" ht="18" customHeight="1">
      <c r="A13" s="9" t="s">
        <v>12</v>
      </c>
      <c r="B13" s="11">
        <f>B12*B10</f>
        <v>8462.159999999998</v>
      </c>
      <c r="C13" s="9">
        <f>C12*C10</f>
        <v>72532.79999999999</v>
      </c>
      <c r="D13" s="10">
        <f>C13-B13</f>
        <v>64070.63999999999</v>
      </c>
    </row>
    <row r="14" spans="1:4" ht="16.5" customHeight="1">
      <c r="A14" s="9" t="s">
        <v>13</v>
      </c>
      <c r="B14" s="9">
        <f>B8*B5</f>
        <v>12000</v>
      </c>
      <c r="C14" s="9">
        <f>C8*C5</f>
        <v>21600</v>
      </c>
      <c r="D14" s="10">
        <f>C14-B14</f>
        <v>9600</v>
      </c>
    </row>
    <row r="15" spans="1:4" ht="26.25" customHeight="1">
      <c r="A15" s="9" t="s">
        <v>14</v>
      </c>
      <c r="B15" s="9">
        <f>B9*B8</f>
        <v>1541.04</v>
      </c>
      <c r="C15" s="9">
        <f>C9*C8</f>
        <v>92462.4</v>
      </c>
      <c r="D15" s="10">
        <f>C15-B15</f>
        <v>90921.36</v>
      </c>
    </row>
    <row r="16" spans="1:4" ht="40.5" customHeight="1">
      <c r="A16" s="12" t="s">
        <v>15</v>
      </c>
      <c r="B16" s="13">
        <f>B15+B14</f>
        <v>13541.04</v>
      </c>
      <c r="C16" s="9">
        <f>C15+C14</f>
        <v>114062.4</v>
      </c>
      <c r="D16" s="14"/>
    </row>
    <row r="17" spans="1:4" ht="40.5" customHeight="1">
      <c r="A17" s="12" t="s">
        <v>18</v>
      </c>
      <c r="B17" s="15">
        <f>D15+D14+D13</f>
        <v>164592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5.75" customHeight="1">
      <c r="A1" s="29" t="s">
        <v>35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15</v>
      </c>
      <c r="C7" s="7">
        <v>15</v>
      </c>
      <c r="D7" s="8" t="s">
        <v>4</v>
      </c>
      <c r="E7" s="2"/>
    </row>
    <row r="8" spans="1:5" ht="15.75">
      <c r="A8" s="6" t="s">
        <v>8</v>
      </c>
      <c r="B8" s="7">
        <f>B7/5</f>
        <v>3</v>
      </c>
      <c r="C8" s="7">
        <f>C7*12</f>
        <v>180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459.9</v>
      </c>
      <c r="C12" s="6">
        <f>0.06*12*365*C7</f>
        <v>3942</v>
      </c>
      <c r="D12" s="10">
        <f>C12-B12</f>
        <v>3482.1</v>
      </c>
      <c r="E12" s="2"/>
    </row>
    <row r="13" spans="1:4" ht="18" customHeight="1">
      <c r="A13" s="9" t="s">
        <v>12</v>
      </c>
      <c r="B13" s="11">
        <f>B12*B10</f>
        <v>1057.7699999999998</v>
      </c>
      <c r="C13" s="9">
        <f>C12*C10</f>
        <v>9066.599999999999</v>
      </c>
      <c r="D13" s="10">
        <f>C13-B13</f>
        <v>8008.829999999999</v>
      </c>
    </row>
    <row r="14" spans="1:4" ht="16.5" customHeight="1">
      <c r="A14" s="9" t="s">
        <v>13</v>
      </c>
      <c r="B14" s="9">
        <f>B8*B5</f>
        <v>1500</v>
      </c>
      <c r="C14" s="9">
        <f>C8*C5</f>
        <v>2700</v>
      </c>
      <c r="D14" s="10">
        <f>C14-B14</f>
        <v>1200</v>
      </c>
    </row>
    <row r="15" spans="1:4" ht="26.25" customHeight="1">
      <c r="A15" s="9" t="s">
        <v>14</v>
      </c>
      <c r="B15" s="9">
        <f>B9*B8</f>
        <v>192.63</v>
      </c>
      <c r="C15" s="9">
        <f>C9*C8</f>
        <v>11557.8</v>
      </c>
      <c r="D15" s="10">
        <f>C15-B15</f>
        <v>11365.17</v>
      </c>
    </row>
    <row r="16" spans="1:4" ht="40.5" customHeight="1">
      <c r="A16" s="12" t="s">
        <v>15</v>
      </c>
      <c r="B16" s="13">
        <f>B15+B14</f>
        <v>1692.63</v>
      </c>
      <c r="C16" s="9">
        <f>C15+C14</f>
        <v>14257.8</v>
      </c>
      <c r="D16" s="14"/>
    </row>
    <row r="17" spans="1:4" ht="40.5" customHeight="1">
      <c r="A17" s="12" t="s">
        <v>18</v>
      </c>
      <c r="B17" s="15">
        <f>D15+D14+D13</f>
        <v>20574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9" customHeight="1">
      <c r="A1" s="29" t="s">
        <v>36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54</v>
      </c>
      <c r="C7" s="7">
        <v>54</v>
      </c>
      <c r="D7" s="8" t="s">
        <v>4</v>
      </c>
      <c r="E7" s="2"/>
    </row>
    <row r="8" spans="1:5" ht="15.75">
      <c r="A8" s="6" t="s">
        <v>8</v>
      </c>
      <c r="B8" s="7">
        <f>B7/5</f>
        <v>10.8</v>
      </c>
      <c r="C8" s="7">
        <f>C7*12</f>
        <v>648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1655.64</v>
      </c>
      <c r="C12" s="6">
        <f>0.06*12*365*C7</f>
        <v>14191.2</v>
      </c>
      <c r="D12" s="10">
        <f>C12-B12</f>
        <v>12535.560000000001</v>
      </c>
      <c r="E12" s="2"/>
    </row>
    <row r="13" spans="1:4" ht="18" customHeight="1">
      <c r="A13" s="9" t="s">
        <v>12</v>
      </c>
      <c r="B13" s="11">
        <f>B12*B10</f>
        <v>3807.9719999999998</v>
      </c>
      <c r="C13" s="9">
        <f>C12*C10</f>
        <v>32639.76</v>
      </c>
      <c r="D13" s="10">
        <f>C13-B13</f>
        <v>28831.788</v>
      </c>
    </row>
    <row r="14" spans="1:4" ht="16.5" customHeight="1">
      <c r="A14" s="9" t="s">
        <v>13</v>
      </c>
      <c r="B14" s="9">
        <f>B8*B5</f>
        <v>5400</v>
      </c>
      <c r="C14" s="9">
        <f>C8*C5</f>
        <v>9720</v>
      </c>
      <c r="D14" s="10">
        <f>C14-B14</f>
        <v>4320</v>
      </c>
    </row>
    <row r="15" spans="1:4" ht="26.25" customHeight="1">
      <c r="A15" s="9" t="s">
        <v>14</v>
      </c>
      <c r="B15" s="9">
        <f>B9*B8</f>
        <v>693.468</v>
      </c>
      <c r="C15" s="9">
        <f>C9*C8</f>
        <v>41608.079999999994</v>
      </c>
      <c r="D15" s="10">
        <f>C15-B15</f>
        <v>40914.611999999994</v>
      </c>
    </row>
    <row r="16" spans="1:4" ht="40.5" customHeight="1">
      <c r="A16" s="12" t="s">
        <v>15</v>
      </c>
      <c r="B16" s="13">
        <f>B15+B14</f>
        <v>6093.468</v>
      </c>
      <c r="C16" s="9">
        <f>C15+C14</f>
        <v>51328.079999999994</v>
      </c>
      <c r="D16" s="14"/>
    </row>
    <row r="17" spans="1:4" ht="40.5" customHeight="1">
      <c r="A17" s="12" t="s">
        <v>18</v>
      </c>
      <c r="B17" s="15">
        <f>D15+D14+D13</f>
        <v>74066.4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8.25" customHeight="1">
      <c r="A1" s="29" t="s">
        <v>37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12</v>
      </c>
      <c r="C7" s="7">
        <v>12</v>
      </c>
      <c r="D7" s="8" t="s">
        <v>4</v>
      </c>
      <c r="E7" s="2"/>
    </row>
    <row r="8" spans="1:5" ht="15.75">
      <c r="A8" s="6" t="s">
        <v>8</v>
      </c>
      <c r="B8" s="7">
        <f>B7/5</f>
        <v>2.4</v>
      </c>
      <c r="C8" s="7">
        <f>C7*12</f>
        <v>144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367.92</v>
      </c>
      <c r="C12" s="6">
        <f>0.06*12*365*C7</f>
        <v>3153.6000000000004</v>
      </c>
      <c r="D12" s="10">
        <f>C12-B12</f>
        <v>2785.6800000000003</v>
      </c>
      <c r="E12" s="2"/>
    </row>
    <row r="13" spans="1:4" ht="18" customHeight="1">
      <c r="A13" s="9" t="s">
        <v>12</v>
      </c>
      <c r="B13" s="11">
        <f>B12*B10</f>
        <v>846.216</v>
      </c>
      <c r="C13" s="9">
        <f>C12*C10</f>
        <v>7253.280000000001</v>
      </c>
      <c r="D13" s="10">
        <f>C13-B13</f>
        <v>6407.064</v>
      </c>
    </row>
    <row r="14" spans="1:4" ht="16.5" customHeight="1">
      <c r="A14" s="9" t="s">
        <v>13</v>
      </c>
      <c r="B14" s="9">
        <f>B8*B5</f>
        <v>1200</v>
      </c>
      <c r="C14" s="9">
        <f>C8*C5</f>
        <v>2160</v>
      </c>
      <c r="D14" s="10">
        <f>C14-B14</f>
        <v>960</v>
      </c>
    </row>
    <row r="15" spans="1:4" ht="26.25" customHeight="1">
      <c r="A15" s="9" t="s">
        <v>14</v>
      </c>
      <c r="B15" s="9">
        <f>B9*B8</f>
        <v>154.10399999999998</v>
      </c>
      <c r="C15" s="9">
        <f>C9*C8</f>
        <v>9246.24</v>
      </c>
      <c r="D15" s="10">
        <f>C15-B15</f>
        <v>9092.136</v>
      </c>
    </row>
    <row r="16" spans="1:4" ht="40.5" customHeight="1">
      <c r="A16" s="12" t="s">
        <v>15</v>
      </c>
      <c r="B16" s="13">
        <f>B15+B14</f>
        <v>1354.104</v>
      </c>
      <c r="C16" s="9">
        <f>C15+C14</f>
        <v>11406.24</v>
      </c>
      <c r="D16" s="14"/>
    </row>
    <row r="17" spans="1:4" ht="40.5" customHeight="1">
      <c r="A17" s="12" t="s">
        <v>18</v>
      </c>
      <c r="B17" s="15">
        <f>D15+D14+D13</f>
        <v>16459.2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6.5" customHeight="1">
      <c r="A1" s="29" t="s">
        <v>38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52</v>
      </c>
      <c r="C7" s="7">
        <v>52</v>
      </c>
      <c r="D7" s="8" t="s">
        <v>4</v>
      </c>
      <c r="E7" s="2"/>
    </row>
    <row r="8" spans="1:5" ht="15.75">
      <c r="A8" s="6" t="s">
        <v>8</v>
      </c>
      <c r="B8" s="7">
        <f>B7/5</f>
        <v>10.4</v>
      </c>
      <c r="C8" s="7">
        <f>C7*12</f>
        <v>624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1594.32</v>
      </c>
      <c r="C12" s="6">
        <f>0.06*12*365*C7</f>
        <v>13665.6</v>
      </c>
      <c r="D12" s="10">
        <f>C12-B12</f>
        <v>12071.28</v>
      </c>
      <c r="E12" s="2"/>
    </row>
    <row r="13" spans="1:4" ht="18" customHeight="1">
      <c r="A13" s="9" t="s">
        <v>12</v>
      </c>
      <c r="B13" s="11">
        <f>B12*B10</f>
        <v>3666.9359999999997</v>
      </c>
      <c r="C13" s="9">
        <f>C12*C10</f>
        <v>31430.879999999997</v>
      </c>
      <c r="D13" s="10">
        <f>C13-B13</f>
        <v>27763.943999999996</v>
      </c>
    </row>
    <row r="14" spans="1:4" ht="16.5" customHeight="1">
      <c r="A14" s="9" t="s">
        <v>13</v>
      </c>
      <c r="B14" s="9">
        <f>B8*B5</f>
        <v>5200</v>
      </c>
      <c r="C14" s="9">
        <f>C8*C5</f>
        <v>9360</v>
      </c>
      <c r="D14" s="10">
        <f>C14-B14</f>
        <v>4160</v>
      </c>
    </row>
    <row r="15" spans="1:4" ht="26.25" customHeight="1">
      <c r="A15" s="9" t="s">
        <v>14</v>
      </c>
      <c r="B15" s="9">
        <f>B9*B8</f>
        <v>667.784</v>
      </c>
      <c r="C15" s="9">
        <f>C9*C8</f>
        <v>40067.03999999999</v>
      </c>
      <c r="D15" s="10">
        <f>C15-B15</f>
        <v>39399.255999999994</v>
      </c>
    </row>
    <row r="16" spans="1:4" ht="40.5" customHeight="1">
      <c r="A16" s="12" t="s">
        <v>15</v>
      </c>
      <c r="B16" s="13">
        <f>B15+B14</f>
        <v>5867.784</v>
      </c>
      <c r="C16" s="9">
        <f>C15+C14</f>
        <v>49427.03999999999</v>
      </c>
      <c r="D16" s="14"/>
    </row>
    <row r="17" spans="1:4" ht="40.5" customHeight="1">
      <c r="A17" s="12" t="s">
        <v>18</v>
      </c>
      <c r="B17" s="15">
        <f>D15+D14+D13</f>
        <v>71323.19999999998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3.75" customHeight="1">
      <c r="A1" s="29" t="s">
        <v>39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48</v>
      </c>
      <c r="C7" s="7">
        <v>48</v>
      </c>
      <c r="D7" s="8" t="s">
        <v>4</v>
      </c>
      <c r="E7" s="2"/>
    </row>
    <row r="8" spans="1:5" ht="15.75">
      <c r="A8" s="6" t="s">
        <v>8</v>
      </c>
      <c r="B8" s="7">
        <f>B7/5</f>
        <v>9.6</v>
      </c>
      <c r="C8" s="7">
        <f>C7*12</f>
        <v>576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1471.68</v>
      </c>
      <c r="C12" s="6">
        <f>0.06*12*365*C7</f>
        <v>12614.400000000001</v>
      </c>
      <c r="D12" s="10">
        <f>C12-B12</f>
        <v>11142.720000000001</v>
      </c>
      <c r="E12" s="2"/>
    </row>
    <row r="13" spans="1:4" ht="18" customHeight="1">
      <c r="A13" s="9" t="s">
        <v>12</v>
      </c>
      <c r="B13" s="11">
        <f>B12*B10</f>
        <v>3384.864</v>
      </c>
      <c r="C13" s="9">
        <f>C12*C10</f>
        <v>29013.120000000003</v>
      </c>
      <c r="D13" s="10">
        <f>C13-B13</f>
        <v>25628.256</v>
      </c>
    </row>
    <row r="14" spans="1:4" ht="16.5" customHeight="1">
      <c r="A14" s="9" t="s">
        <v>13</v>
      </c>
      <c r="B14" s="9">
        <f>B8*B5</f>
        <v>4800</v>
      </c>
      <c r="C14" s="9">
        <f>C8*C5</f>
        <v>8640</v>
      </c>
      <c r="D14" s="10">
        <f>C14-B14</f>
        <v>3840</v>
      </c>
    </row>
    <row r="15" spans="1:4" ht="26.25" customHeight="1">
      <c r="A15" s="9" t="s">
        <v>14</v>
      </c>
      <c r="B15" s="9">
        <f>B9*B8</f>
        <v>616.4159999999999</v>
      </c>
      <c r="C15" s="9">
        <f>C9*C8</f>
        <v>36984.96</v>
      </c>
      <c r="D15" s="10">
        <f>C15-B15</f>
        <v>36368.544</v>
      </c>
    </row>
    <row r="16" spans="1:4" ht="40.5" customHeight="1">
      <c r="A16" s="12" t="s">
        <v>15</v>
      </c>
      <c r="B16" s="13">
        <f>B15+B14</f>
        <v>5416.416</v>
      </c>
      <c r="C16" s="9">
        <f>C15+C14</f>
        <v>45624.96</v>
      </c>
      <c r="D16" s="14"/>
    </row>
    <row r="17" spans="1:4" ht="40.5" customHeight="1">
      <c r="A17" s="12" t="s">
        <v>18</v>
      </c>
      <c r="B17" s="15">
        <f>D15+D14+D13</f>
        <v>65836.8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8.25" customHeight="1">
      <c r="A1" s="29" t="s">
        <v>40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162</v>
      </c>
      <c r="C7" s="7">
        <v>162</v>
      </c>
      <c r="D7" s="8" t="s">
        <v>4</v>
      </c>
      <c r="E7" s="2"/>
    </row>
    <row r="8" spans="1:5" ht="15.75">
      <c r="A8" s="6" t="s">
        <v>8</v>
      </c>
      <c r="B8" s="7">
        <f>B7/5</f>
        <v>32.4</v>
      </c>
      <c r="C8" s="7">
        <f>C7*12</f>
        <v>1944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4966.92</v>
      </c>
      <c r="C12" s="6">
        <f>0.06*12*365*C7</f>
        <v>42573.6</v>
      </c>
      <c r="D12" s="10">
        <f>C12-B12</f>
        <v>37606.68</v>
      </c>
      <c r="E12" s="2"/>
    </row>
    <row r="13" spans="1:4" ht="18" customHeight="1">
      <c r="A13" s="9" t="s">
        <v>12</v>
      </c>
      <c r="B13" s="11">
        <f>B12*B10</f>
        <v>11423.916</v>
      </c>
      <c r="C13" s="9">
        <f>C12*C10</f>
        <v>97919.27999999998</v>
      </c>
      <c r="D13" s="10">
        <f>C13-B13</f>
        <v>86495.36399999999</v>
      </c>
    </row>
    <row r="14" spans="1:4" ht="16.5" customHeight="1">
      <c r="A14" s="9" t="s">
        <v>13</v>
      </c>
      <c r="B14" s="9">
        <f>B8*B5</f>
        <v>16200</v>
      </c>
      <c r="C14" s="9">
        <f>C8*C5</f>
        <v>29160</v>
      </c>
      <c r="D14" s="10">
        <f>C14-B14</f>
        <v>12960</v>
      </c>
    </row>
    <row r="15" spans="1:4" ht="26.25" customHeight="1">
      <c r="A15" s="9" t="s">
        <v>14</v>
      </c>
      <c r="B15" s="9">
        <f>B9*B8</f>
        <v>2080.4039999999995</v>
      </c>
      <c r="C15" s="9">
        <f>C9*C8</f>
        <v>124824.23999999999</v>
      </c>
      <c r="D15" s="10">
        <f>C15-B15</f>
        <v>122743.836</v>
      </c>
    </row>
    <row r="16" spans="1:4" ht="40.5" customHeight="1">
      <c r="A16" s="12" t="s">
        <v>15</v>
      </c>
      <c r="B16" s="13">
        <f>B15+B14</f>
        <v>18280.404</v>
      </c>
      <c r="C16" s="9">
        <f>C15+C14</f>
        <v>153984.24</v>
      </c>
      <c r="D16" s="14"/>
    </row>
    <row r="17" spans="1:4" ht="40.5" customHeight="1">
      <c r="A17" s="12" t="s">
        <v>18</v>
      </c>
      <c r="B17" s="15">
        <f>D15+D14+D13</f>
        <v>222199.2</v>
      </c>
      <c r="C17" s="9"/>
      <c r="D17" s="14"/>
    </row>
    <row r="18" spans="1:4" ht="18.75" customHeight="1">
      <c r="A18" s="16" t="s">
        <v>17</v>
      </c>
      <c r="B18" s="17">
        <f>B16/B17</f>
        <v>0.08227034120734907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8" customHeight="1">
      <c r="A1" s="29" t="s">
        <v>23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45</v>
      </c>
      <c r="C7" s="7">
        <v>45</v>
      </c>
      <c r="D7" s="8" t="s">
        <v>4</v>
      </c>
      <c r="E7" s="2"/>
    </row>
    <row r="8" spans="1:5" ht="15.75">
      <c r="A8" s="6" t="s">
        <v>8</v>
      </c>
      <c r="B8" s="7">
        <f>B7/5</f>
        <v>9</v>
      </c>
      <c r="C8" s="7">
        <f>C7*12</f>
        <v>540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1379.7</v>
      </c>
      <c r="C12" s="6">
        <f>0.06*12*365*C7</f>
        <v>11826</v>
      </c>
      <c r="D12" s="10">
        <f>C12-B12</f>
        <v>10446.3</v>
      </c>
      <c r="E12" s="2"/>
    </row>
    <row r="13" spans="1:4" ht="18" customHeight="1">
      <c r="A13" s="9" t="s">
        <v>12</v>
      </c>
      <c r="B13" s="11">
        <f>B12*B10</f>
        <v>3173.31</v>
      </c>
      <c r="C13" s="9">
        <f>C12*C10</f>
        <v>27199.8</v>
      </c>
      <c r="D13" s="10">
        <f>C13-B13</f>
        <v>24026.489999999998</v>
      </c>
    </row>
    <row r="14" spans="1:4" ht="16.5" customHeight="1">
      <c r="A14" s="9" t="s">
        <v>13</v>
      </c>
      <c r="B14" s="9">
        <f>B8*B5</f>
        <v>4500</v>
      </c>
      <c r="C14" s="9">
        <f>C8*C5</f>
        <v>8100</v>
      </c>
      <c r="D14" s="10">
        <f>C14-B14</f>
        <v>3600</v>
      </c>
    </row>
    <row r="15" spans="1:4" ht="26.25" customHeight="1">
      <c r="A15" s="9" t="s">
        <v>14</v>
      </c>
      <c r="B15" s="9">
        <f>B9*B8</f>
        <v>577.89</v>
      </c>
      <c r="C15" s="9">
        <f>C9*C8</f>
        <v>34673.399999999994</v>
      </c>
      <c r="D15" s="10">
        <f>C15-B15</f>
        <v>34095.509999999995</v>
      </c>
    </row>
    <row r="16" spans="1:4" ht="40.5" customHeight="1">
      <c r="A16" s="12" t="s">
        <v>15</v>
      </c>
      <c r="B16" s="13">
        <f>B15+B14</f>
        <v>5077.89</v>
      </c>
      <c r="C16" s="9">
        <f>C15+C14</f>
        <v>42773.399999999994</v>
      </c>
      <c r="D16" s="14"/>
    </row>
    <row r="17" spans="1:4" ht="40.5" customHeight="1">
      <c r="A17" s="12" t="s">
        <v>18</v>
      </c>
      <c r="B17" s="15">
        <f>D15+D14+D13</f>
        <v>61721.99999999999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5.75" customHeight="1">
      <c r="A1" s="29" t="s">
        <v>41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38</v>
      </c>
      <c r="C7" s="7">
        <v>38</v>
      </c>
      <c r="D7" s="8" t="s">
        <v>4</v>
      </c>
      <c r="E7" s="2"/>
    </row>
    <row r="8" spans="1:5" ht="15.75">
      <c r="A8" s="6" t="s">
        <v>8</v>
      </c>
      <c r="B8" s="7">
        <f>B7/5</f>
        <v>7.6</v>
      </c>
      <c r="C8" s="7">
        <f>C7*12</f>
        <v>456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1165.08</v>
      </c>
      <c r="C12" s="6">
        <f>0.06*12*365*C7</f>
        <v>9986.4</v>
      </c>
      <c r="D12" s="10">
        <f>C12-B12</f>
        <v>8821.32</v>
      </c>
      <c r="E12" s="2"/>
    </row>
    <row r="13" spans="1:4" ht="18" customHeight="1">
      <c r="A13" s="9" t="s">
        <v>12</v>
      </c>
      <c r="B13" s="11">
        <f>B12*B10</f>
        <v>2679.6839999999997</v>
      </c>
      <c r="C13" s="9">
        <f>C12*C10</f>
        <v>22968.719999999998</v>
      </c>
      <c r="D13" s="10">
        <f>C13-B13</f>
        <v>20289.035999999996</v>
      </c>
    </row>
    <row r="14" spans="1:4" ht="16.5" customHeight="1">
      <c r="A14" s="9" t="s">
        <v>13</v>
      </c>
      <c r="B14" s="9">
        <f>B8*B5</f>
        <v>3800</v>
      </c>
      <c r="C14" s="9">
        <f>C8*C5</f>
        <v>6840</v>
      </c>
      <c r="D14" s="10">
        <f>C14-B14</f>
        <v>3040</v>
      </c>
    </row>
    <row r="15" spans="1:4" ht="26.25" customHeight="1">
      <c r="A15" s="9" t="s">
        <v>14</v>
      </c>
      <c r="B15" s="9">
        <f>B9*B8</f>
        <v>487.9959999999999</v>
      </c>
      <c r="C15" s="9">
        <f>C9*C8</f>
        <v>29279.76</v>
      </c>
      <c r="D15" s="10">
        <f>C15-B15</f>
        <v>28791.764</v>
      </c>
    </row>
    <row r="16" spans="1:4" ht="40.5" customHeight="1">
      <c r="A16" s="12" t="s">
        <v>15</v>
      </c>
      <c r="B16" s="13">
        <f>B15+B14</f>
        <v>4287.996</v>
      </c>
      <c r="C16" s="9">
        <f>C15+C14</f>
        <v>36119.759999999995</v>
      </c>
      <c r="D16" s="14"/>
    </row>
    <row r="17" spans="1:4" ht="40.5" customHeight="1">
      <c r="A17" s="12" t="s">
        <v>18</v>
      </c>
      <c r="B17" s="15">
        <f>D15+D14+D13</f>
        <v>52120.799999999996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5" customHeight="1">
      <c r="A1" s="29" t="s">
        <v>42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110</v>
      </c>
      <c r="C7" s="7">
        <v>110</v>
      </c>
      <c r="D7" s="8" t="s">
        <v>4</v>
      </c>
      <c r="E7" s="2"/>
    </row>
    <row r="8" spans="1:5" ht="15.75">
      <c r="A8" s="6" t="s">
        <v>8</v>
      </c>
      <c r="B8" s="7">
        <f>B7/5</f>
        <v>22</v>
      </c>
      <c r="C8" s="7">
        <f>C7*12</f>
        <v>1320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3372.6</v>
      </c>
      <c r="C12" s="6">
        <f>0.06*12*365*C7</f>
        <v>28908</v>
      </c>
      <c r="D12" s="10">
        <f>C12-B12</f>
        <v>25535.4</v>
      </c>
      <c r="E12" s="2"/>
    </row>
    <row r="13" spans="1:4" ht="18" customHeight="1">
      <c r="A13" s="9" t="s">
        <v>12</v>
      </c>
      <c r="B13" s="11">
        <f>B12*B10</f>
        <v>7756.98</v>
      </c>
      <c r="C13" s="9">
        <f>C12*C10</f>
        <v>66488.4</v>
      </c>
      <c r="D13" s="10">
        <f>C13-B13</f>
        <v>58731.42</v>
      </c>
    </row>
    <row r="14" spans="1:4" ht="16.5" customHeight="1">
      <c r="A14" s="9" t="s">
        <v>13</v>
      </c>
      <c r="B14" s="9">
        <f>B8*B5</f>
        <v>11000</v>
      </c>
      <c r="C14" s="9">
        <f>C8*C5</f>
        <v>19800</v>
      </c>
      <c r="D14" s="10">
        <f>C14-B14</f>
        <v>8800</v>
      </c>
    </row>
    <row r="15" spans="1:4" ht="26.25" customHeight="1">
      <c r="A15" s="9" t="s">
        <v>14</v>
      </c>
      <c r="B15" s="9">
        <f>B9*B8</f>
        <v>1412.62</v>
      </c>
      <c r="C15" s="9">
        <f>C9*C8</f>
        <v>84757.2</v>
      </c>
      <c r="D15" s="10">
        <f>C15-B15</f>
        <v>83344.58</v>
      </c>
    </row>
    <row r="16" spans="1:4" ht="40.5" customHeight="1">
      <c r="A16" s="12" t="s">
        <v>15</v>
      </c>
      <c r="B16" s="13">
        <f>B15+B14</f>
        <v>12412.619999999999</v>
      </c>
      <c r="C16" s="9">
        <f>C15+C14</f>
        <v>104557.2</v>
      </c>
      <c r="D16" s="14"/>
    </row>
    <row r="17" spans="1:4" ht="40.5" customHeight="1">
      <c r="A17" s="12" t="s">
        <v>18</v>
      </c>
      <c r="B17" s="15">
        <f>D15+D14+D13</f>
        <v>150876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2.75" customHeight="1">
      <c r="A1" s="29" t="s">
        <v>43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50</v>
      </c>
      <c r="C7" s="7">
        <v>50</v>
      </c>
      <c r="D7" s="8" t="s">
        <v>4</v>
      </c>
      <c r="E7" s="2"/>
    </row>
    <row r="8" spans="1:5" ht="15.75">
      <c r="A8" s="6" t="s">
        <v>8</v>
      </c>
      <c r="B8" s="7">
        <f>B7/5</f>
        <v>10</v>
      </c>
      <c r="C8" s="7">
        <f>C7*12</f>
        <v>600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1533</v>
      </c>
      <c r="C12" s="6">
        <f>0.06*12*365*C7</f>
        <v>13140</v>
      </c>
      <c r="D12" s="10">
        <f>C12-B12</f>
        <v>11607</v>
      </c>
      <c r="E12" s="2"/>
    </row>
    <row r="13" spans="1:4" ht="18" customHeight="1">
      <c r="A13" s="9" t="s">
        <v>12</v>
      </c>
      <c r="B13" s="11">
        <f>B12*B10</f>
        <v>3525.8999999999996</v>
      </c>
      <c r="C13" s="9">
        <f>C12*C10</f>
        <v>30221.999999999996</v>
      </c>
      <c r="D13" s="10">
        <f>C13-B13</f>
        <v>26696.1</v>
      </c>
    </row>
    <row r="14" spans="1:4" ht="16.5" customHeight="1">
      <c r="A14" s="9" t="s">
        <v>13</v>
      </c>
      <c r="B14" s="9">
        <f>B8*B5</f>
        <v>5000</v>
      </c>
      <c r="C14" s="9">
        <f>C8*C5</f>
        <v>9000</v>
      </c>
      <c r="D14" s="10">
        <f>C14-B14</f>
        <v>4000</v>
      </c>
    </row>
    <row r="15" spans="1:4" ht="26.25" customHeight="1">
      <c r="A15" s="9" t="s">
        <v>14</v>
      </c>
      <c r="B15" s="9">
        <f>B9*B8</f>
        <v>642.0999999999999</v>
      </c>
      <c r="C15" s="9">
        <f>C9*C8</f>
        <v>38525.99999999999</v>
      </c>
      <c r="D15" s="10">
        <f>C15-B15</f>
        <v>37883.899999999994</v>
      </c>
    </row>
    <row r="16" spans="1:4" ht="40.5" customHeight="1">
      <c r="A16" s="12" t="s">
        <v>15</v>
      </c>
      <c r="B16" s="13">
        <f>B15+B14</f>
        <v>5642.1</v>
      </c>
      <c r="C16" s="9">
        <f>C15+C14</f>
        <v>47525.99999999999</v>
      </c>
      <c r="D16" s="14"/>
    </row>
    <row r="17" spans="1:4" ht="40.5" customHeight="1">
      <c r="A17" s="12" t="s">
        <v>18</v>
      </c>
      <c r="B17" s="15">
        <f>D15+D14+D13</f>
        <v>68580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7.25" customHeight="1">
      <c r="A1" s="29" t="s">
        <v>44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12</v>
      </c>
      <c r="C7" s="7">
        <v>12</v>
      </c>
      <c r="D7" s="8" t="s">
        <v>4</v>
      </c>
      <c r="E7" s="2"/>
    </row>
    <row r="8" spans="1:5" ht="15.75">
      <c r="A8" s="6" t="s">
        <v>8</v>
      </c>
      <c r="B8" s="7">
        <f>B7/5</f>
        <v>2.4</v>
      </c>
      <c r="C8" s="7">
        <f>C7*12</f>
        <v>144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367.92</v>
      </c>
      <c r="C12" s="6">
        <f>0.06*12*365*C7</f>
        <v>3153.6000000000004</v>
      </c>
      <c r="D12" s="10">
        <f>C12-B12</f>
        <v>2785.6800000000003</v>
      </c>
      <c r="E12" s="2"/>
    </row>
    <row r="13" spans="1:4" ht="18" customHeight="1">
      <c r="A13" s="9" t="s">
        <v>12</v>
      </c>
      <c r="B13" s="11">
        <f>B12*B10</f>
        <v>846.216</v>
      </c>
      <c r="C13" s="9">
        <f>C12*C10</f>
        <v>7253.280000000001</v>
      </c>
      <c r="D13" s="10">
        <f>C13-B13</f>
        <v>6407.064</v>
      </c>
    </row>
    <row r="14" spans="1:4" ht="16.5" customHeight="1">
      <c r="A14" s="9" t="s">
        <v>13</v>
      </c>
      <c r="B14" s="9">
        <f>B8*B5</f>
        <v>1200</v>
      </c>
      <c r="C14" s="9">
        <f>C8*C5</f>
        <v>2160</v>
      </c>
      <c r="D14" s="10">
        <f>C14-B14</f>
        <v>960</v>
      </c>
    </row>
    <row r="15" spans="1:4" ht="26.25" customHeight="1">
      <c r="A15" s="9" t="s">
        <v>14</v>
      </c>
      <c r="B15" s="9">
        <f>B9*B8</f>
        <v>154.10399999999998</v>
      </c>
      <c r="C15" s="9">
        <f>C9*C8</f>
        <v>9246.24</v>
      </c>
      <c r="D15" s="10">
        <f>C15-B15</f>
        <v>9092.136</v>
      </c>
    </row>
    <row r="16" spans="1:4" ht="40.5" customHeight="1">
      <c r="A16" s="12" t="s">
        <v>15</v>
      </c>
      <c r="B16" s="13">
        <f>B15+B14</f>
        <v>1354.104</v>
      </c>
      <c r="C16" s="9">
        <f>C15+C14</f>
        <v>11406.24</v>
      </c>
      <c r="D16" s="14"/>
    </row>
    <row r="17" spans="1:4" ht="40.5" customHeight="1">
      <c r="A17" s="12" t="s">
        <v>18</v>
      </c>
      <c r="B17" s="15">
        <f>D15+D14+D13</f>
        <v>16459.2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6.75" customHeight="1">
      <c r="A1" s="29" t="s">
        <v>45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63</v>
      </c>
      <c r="C7" s="7">
        <v>63</v>
      </c>
      <c r="D7" s="8" t="s">
        <v>4</v>
      </c>
      <c r="E7" s="2"/>
    </row>
    <row r="8" spans="1:5" ht="15.75">
      <c r="A8" s="6" t="s">
        <v>8</v>
      </c>
      <c r="B8" s="7">
        <f>B7/5</f>
        <v>12.6</v>
      </c>
      <c r="C8" s="7">
        <f>C7*12</f>
        <v>756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1931.58</v>
      </c>
      <c r="C12" s="6">
        <f>0.06*12*365*C7</f>
        <v>16556.4</v>
      </c>
      <c r="D12" s="10">
        <f>C12-B12</f>
        <v>14624.820000000002</v>
      </c>
      <c r="E12" s="2"/>
    </row>
    <row r="13" spans="1:4" ht="18" customHeight="1">
      <c r="A13" s="9" t="s">
        <v>12</v>
      </c>
      <c r="B13" s="11">
        <f>B12*B10</f>
        <v>4442.633999999999</v>
      </c>
      <c r="C13" s="9">
        <f>C12*C10</f>
        <v>38079.72</v>
      </c>
      <c r="D13" s="10">
        <f>C13-B13</f>
        <v>33637.086</v>
      </c>
    </row>
    <row r="14" spans="1:4" ht="16.5" customHeight="1">
      <c r="A14" s="9" t="s">
        <v>13</v>
      </c>
      <c r="B14" s="9">
        <f>B8*B5</f>
        <v>6300</v>
      </c>
      <c r="C14" s="9">
        <f>C8*C5</f>
        <v>11340</v>
      </c>
      <c r="D14" s="10">
        <f>C14-B14</f>
        <v>5040</v>
      </c>
    </row>
    <row r="15" spans="1:4" ht="26.25" customHeight="1">
      <c r="A15" s="9" t="s">
        <v>14</v>
      </c>
      <c r="B15" s="9">
        <f>B9*B8</f>
        <v>809.0459999999999</v>
      </c>
      <c r="C15" s="9">
        <f>C9*C8</f>
        <v>48542.759999999995</v>
      </c>
      <c r="D15" s="10">
        <f>C15-B15</f>
        <v>47733.71399999999</v>
      </c>
    </row>
    <row r="16" spans="1:4" ht="40.5" customHeight="1">
      <c r="A16" s="12" t="s">
        <v>15</v>
      </c>
      <c r="B16" s="13">
        <f>B15+B14</f>
        <v>7109.046</v>
      </c>
      <c r="C16" s="9">
        <f>C15+C14</f>
        <v>59882.759999999995</v>
      </c>
      <c r="D16" s="14"/>
    </row>
    <row r="17" spans="1:4" ht="40.5" customHeight="1">
      <c r="A17" s="12" t="s">
        <v>18</v>
      </c>
      <c r="B17" s="15">
        <f>D15+D14+D13</f>
        <v>86410.79999999999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5.75" customHeight="1">
      <c r="A1" s="29" t="s">
        <v>46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14</v>
      </c>
      <c r="C7" s="7">
        <v>14</v>
      </c>
      <c r="D7" s="8" t="s">
        <v>4</v>
      </c>
      <c r="E7" s="2"/>
    </row>
    <row r="8" spans="1:5" ht="15.75">
      <c r="A8" s="6" t="s">
        <v>8</v>
      </c>
      <c r="B8" s="7">
        <f>B7/5</f>
        <v>2.8</v>
      </c>
      <c r="C8" s="7">
        <f>C7*12</f>
        <v>168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429.24</v>
      </c>
      <c r="C12" s="6">
        <f>0.06*12*365*C7</f>
        <v>3679.2000000000003</v>
      </c>
      <c r="D12" s="10">
        <f>C12-B12</f>
        <v>3249.96</v>
      </c>
      <c r="E12" s="2"/>
    </row>
    <row r="13" spans="1:4" ht="18" customHeight="1">
      <c r="A13" s="9" t="s">
        <v>12</v>
      </c>
      <c r="B13" s="11">
        <f>B12*B10</f>
        <v>987.252</v>
      </c>
      <c r="C13" s="9">
        <f>C12*C10</f>
        <v>8462.16</v>
      </c>
      <c r="D13" s="10">
        <f>C13-B13</f>
        <v>7474.907999999999</v>
      </c>
    </row>
    <row r="14" spans="1:4" ht="16.5" customHeight="1">
      <c r="A14" s="9" t="s">
        <v>13</v>
      </c>
      <c r="B14" s="9">
        <f>B8*B5</f>
        <v>1400</v>
      </c>
      <c r="C14" s="9">
        <f>C8*C5</f>
        <v>2520</v>
      </c>
      <c r="D14" s="10">
        <f>C14-B14</f>
        <v>1120</v>
      </c>
    </row>
    <row r="15" spans="1:4" ht="26.25" customHeight="1">
      <c r="A15" s="9" t="s">
        <v>14</v>
      </c>
      <c r="B15" s="9">
        <f>B9*B8</f>
        <v>179.78799999999998</v>
      </c>
      <c r="C15" s="9">
        <f>C9*C8</f>
        <v>10787.279999999999</v>
      </c>
      <c r="D15" s="10">
        <f>C15-B15</f>
        <v>10607.491999999998</v>
      </c>
    </row>
    <row r="16" spans="1:4" ht="40.5" customHeight="1">
      <c r="A16" s="12" t="s">
        <v>15</v>
      </c>
      <c r="B16" s="13">
        <f>B15+B14</f>
        <v>1579.788</v>
      </c>
      <c r="C16" s="9">
        <f>C15+C14</f>
        <v>13307.279999999999</v>
      </c>
      <c r="D16" s="14"/>
    </row>
    <row r="17" spans="1:4" ht="40.5" customHeight="1">
      <c r="A17" s="12" t="s">
        <v>18</v>
      </c>
      <c r="B17" s="15">
        <f>D15+D14+D13</f>
        <v>19202.399999999998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8.75" customHeight="1">
      <c r="A1" s="29" t="s">
        <v>47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45</v>
      </c>
      <c r="C7" s="7">
        <v>45</v>
      </c>
      <c r="D7" s="8" t="s">
        <v>4</v>
      </c>
      <c r="E7" s="2"/>
    </row>
    <row r="8" spans="1:5" ht="15.75">
      <c r="A8" s="6" t="s">
        <v>8</v>
      </c>
      <c r="B8" s="7">
        <f>B7/5</f>
        <v>9</v>
      </c>
      <c r="C8" s="7">
        <f>C7*12</f>
        <v>540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1379.7</v>
      </c>
      <c r="C12" s="6">
        <f>0.06*12*365*C7</f>
        <v>11826</v>
      </c>
      <c r="D12" s="10">
        <f>C12-B12</f>
        <v>10446.3</v>
      </c>
      <c r="E12" s="2"/>
    </row>
    <row r="13" spans="1:4" ht="18" customHeight="1">
      <c r="A13" s="9" t="s">
        <v>12</v>
      </c>
      <c r="B13" s="11">
        <f>B12*B10</f>
        <v>3173.31</v>
      </c>
      <c r="C13" s="9">
        <f>C12*C10</f>
        <v>27199.8</v>
      </c>
      <c r="D13" s="10">
        <f>C13-B13</f>
        <v>24026.489999999998</v>
      </c>
    </row>
    <row r="14" spans="1:4" ht="16.5" customHeight="1">
      <c r="A14" s="9" t="s">
        <v>13</v>
      </c>
      <c r="B14" s="9">
        <f>B8*B5</f>
        <v>4500</v>
      </c>
      <c r="C14" s="9">
        <f>C8*C5</f>
        <v>8100</v>
      </c>
      <c r="D14" s="10">
        <f>C14-B14</f>
        <v>3600</v>
      </c>
    </row>
    <row r="15" spans="1:4" ht="26.25" customHeight="1">
      <c r="A15" s="9" t="s">
        <v>14</v>
      </c>
      <c r="B15" s="9">
        <f>B9*B8</f>
        <v>577.89</v>
      </c>
      <c r="C15" s="9">
        <f>C9*C8</f>
        <v>34673.399999999994</v>
      </c>
      <c r="D15" s="10">
        <f>C15-B15</f>
        <v>34095.509999999995</v>
      </c>
    </row>
    <row r="16" spans="1:4" ht="40.5" customHeight="1">
      <c r="A16" s="12" t="s">
        <v>15</v>
      </c>
      <c r="B16" s="13">
        <f>B15+B14</f>
        <v>5077.89</v>
      </c>
      <c r="C16" s="9">
        <f>C15+C14</f>
        <v>42773.399999999994</v>
      </c>
      <c r="D16" s="14"/>
    </row>
    <row r="17" spans="1:4" ht="40.5" customHeight="1">
      <c r="A17" s="12" t="s">
        <v>18</v>
      </c>
      <c r="B17" s="15">
        <f>D15+D14+D13</f>
        <v>61721.99999999999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7.25" customHeight="1">
      <c r="A1" s="29" t="s">
        <v>48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63</v>
      </c>
      <c r="C7" s="7">
        <v>63</v>
      </c>
      <c r="D7" s="8" t="s">
        <v>4</v>
      </c>
      <c r="E7" s="2"/>
    </row>
    <row r="8" spans="1:5" ht="15.75">
      <c r="A8" s="6" t="s">
        <v>8</v>
      </c>
      <c r="B8" s="7">
        <f>B7/5</f>
        <v>12.6</v>
      </c>
      <c r="C8" s="7">
        <f>C7*12</f>
        <v>756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1931.58</v>
      </c>
      <c r="C12" s="6">
        <f>0.06*12*365*C7</f>
        <v>16556.4</v>
      </c>
      <c r="D12" s="10">
        <f>C12-B12</f>
        <v>14624.820000000002</v>
      </c>
      <c r="E12" s="2"/>
    </row>
    <row r="13" spans="1:4" ht="18" customHeight="1">
      <c r="A13" s="9" t="s">
        <v>12</v>
      </c>
      <c r="B13" s="11">
        <f>B12*B10</f>
        <v>4442.633999999999</v>
      </c>
      <c r="C13" s="9">
        <f>C12*C10</f>
        <v>38079.72</v>
      </c>
      <c r="D13" s="10">
        <f>C13-B13</f>
        <v>33637.086</v>
      </c>
    </row>
    <row r="14" spans="1:4" ht="16.5" customHeight="1">
      <c r="A14" s="9" t="s">
        <v>13</v>
      </c>
      <c r="B14" s="9">
        <f>B8*B5</f>
        <v>6300</v>
      </c>
      <c r="C14" s="9">
        <f>C8*C5</f>
        <v>11340</v>
      </c>
      <c r="D14" s="10">
        <f>C14-B14</f>
        <v>5040</v>
      </c>
    </row>
    <row r="15" spans="1:4" ht="26.25" customHeight="1">
      <c r="A15" s="9" t="s">
        <v>14</v>
      </c>
      <c r="B15" s="9">
        <f>B9*B8</f>
        <v>809.0459999999999</v>
      </c>
      <c r="C15" s="9">
        <f>C9*C8</f>
        <v>48542.759999999995</v>
      </c>
      <c r="D15" s="10">
        <f>C15-B15</f>
        <v>47733.71399999999</v>
      </c>
    </row>
    <row r="16" spans="1:4" ht="40.5" customHeight="1">
      <c r="A16" s="12" t="s">
        <v>15</v>
      </c>
      <c r="B16" s="13">
        <f>B15+B14</f>
        <v>7109.046</v>
      </c>
      <c r="C16" s="9">
        <f>C15+C14</f>
        <v>59882.759999999995</v>
      </c>
      <c r="D16" s="14"/>
    </row>
    <row r="17" spans="1:4" ht="40.5" customHeight="1">
      <c r="A17" s="12" t="s">
        <v>18</v>
      </c>
      <c r="B17" s="15">
        <f>D15+D14+D13</f>
        <v>86410.79999999999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3.5" customHeight="1">
      <c r="A1" s="29" t="s">
        <v>49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190</v>
      </c>
      <c r="C7" s="7">
        <v>190</v>
      </c>
      <c r="D7" s="8" t="s">
        <v>4</v>
      </c>
      <c r="E7" s="2"/>
    </row>
    <row r="8" spans="1:5" ht="15.75">
      <c r="A8" s="6" t="s">
        <v>8</v>
      </c>
      <c r="B8" s="7">
        <f>B7/5</f>
        <v>38</v>
      </c>
      <c r="C8" s="7">
        <f>C7*12</f>
        <v>2280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5825.4</v>
      </c>
      <c r="C12" s="6">
        <f>0.06*12*365*C7</f>
        <v>49932</v>
      </c>
      <c r="D12" s="10">
        <f>C12-B12</f>
        <v>44106.6</v>
      </c>
      <c r="E12" s="2"/>
    </row>
    <row r="13" spans="1:4" ht="18" customHeight="1">
      <c r="A13" s="9" t="s">
        <v>12</v>
      </c>
      <c r="B13" s="11">
        <f>B12*B10</f>
        <v>13398.419999999998</v>
      </c>
      <c r="C13" s="9">
        <f>C12*C10</f>
        <v>114843.59999999999</v>
      </c>
      <c r="D13" s="10">
        <f>C13-B13</f>
        <v>101445.18</v>
      </c>
    </row>
    <row r="14" spans="1:4" ht="16.5" customHeight="1">
      <c r="A14" s="9" t="s">
        <v>13</v>
      </c>
      <c r="B14" s="9">
        <f>B8*B5</f>
        <v>19000</v>
      </c>
      <c r="C14" s="9">
        <f>C8*C5</f>
        <v>34200</v>
      </c>
      <c r="D14" s="10">
        <f>C14-B14</f>
        <v>15200</v>
      </c>
    </row>
    <row r="15" spans="1:4" ht="26.25" customHeight="1">
      <c r="A15" s="9" t="s">
        <v>14</v>
      </c>
      <c r="B15" s="9">
        <f>B9*B8</f>
        <v>2439.9799999999996</v>
      </c>
      <c r="C15" s="9">
        <f>C9*C8</f>
        <v>146398.8</v>
      </c>
      <c r="D15" s="10">
        <f>C15-B15</f>
        <v>143958.81999999998</v>
      </c>
    </row>
    <row r="16" spans="1:4" ht="40.5" customHeight="1">
      <c r="A16" s="12" t="s">
        <v>15</v>
      </c>
      <c r="B16" s="13">
        <f>B15+B14</f>
        <v>21439.98</v>
      </c>
      <c r="C16" s="9">
        <f>C15+C14</f>
        <v>180598.8</v>
      </c>
      <c r="D16" s="14"/>
    </row>
    <row r="17" spans="1:4" ht="40.5" customHeight="1">
      <c r="A17" s="12" t="s">
        <v>18</v>
      </c>
      <c r="B17" s="15">
        <f>D15+D14+D13</f>
        <v>260603.99999999997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8.25" customHeight="1">
      <c r="A1" s="29" t="s">
        <v>50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29</v>
      </c>
      <c r="C7" s="7">
        <v>29</v>
      </c>
      <c r="D7" s="8" t="s">
        <v>4</v>
      </c>
      <c r="E7" s="2"/>
    </row>
    <row r="8" spans="1:5" ht="15.75">
      <c r="A8" s="6" t="s">
        <v>8</v>
      </c>
      <c r="B8" s="7">
        <f>B7/5</f>
        <v>5.8</v>
      </c>
      <c r="C8" s="7">
        <f>C7*12</f>
        <v>348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889.14</v>
      </c>
      <c r="C12" s="6">
        <f>0.06*12*365*C7</f>
        <v>7621.200000000001</v>
      </c>
      <c r="D12" s="10">
        <f>C12-B12</f>
        <v>6732.06</v>
      </c>
      <c r="E12" s="2"/>
    </row>
    <row r="13" spans="1:4" ht="18" customHeight="1">
      <c r="A13" s="9" t="s">
        <v>12</v>
      </c>
      <c r="B13" s="11">
        <f>B12*B10</f>
        <v>2045.0219999999997</v>
      </c>
      <c r="C13" s="9">
        <f>C12*C10</f>
        <v>17528.760000000002</v>
      </c>
      <c r="D13" s="10">
        <f>C13-B13</f>
        <v>15483.738000000003</v>
      </c>
    </row>
    <row r="14" spans="1:4" ht="16.5" customHeight="1">
      <c r="A14" s="9" t="s">
        <v>13</v>
      </c>
      <c r="B14" s="9">
        <f>B8*B5</f>
        <v>2900</v>
      </c>
      <c r="C14" s="9">
        <f>C8*C5</f>
        <v>5220</v>
      </c>
      <c r="D14" s="10">
        <f>C14-B14</f>
        <v>2320</v>
      </c>
    </row>
    <row r="15" spans="1:4" ht="26.25" customHeight="1">
      <c r="A15" s="9" t="s">
        <v>14</v>
      </c>
      <c r="B15" s="9">
        <f>B9*B8</f>
        <v>372.41799999999995</v>
      </c>
      <c r="C15" s="9">
        <f>C9*C8</f>
        <v>22345.079999999998</v>
      </c>
      <c r="D15" s="10">
        <f>C15-B15</f>
        <v>21972.661999999997</v>
      </c>
    </row>
    <row r="16" spans="1:4" ht="40.5" customHeight="1">
      <c r="A16" s="12" t="s">
        <v>15</v>
      </c>
      <c r="B16" s="13">
        <f>B15+B14</f>
        <v>3272.418</v>
      </c>
      <c r="C16" s="9">
        <f>C15+C14</f>
        <v>27565.079999999998</v>
      </c>
      <c r="D16" s="14"/>
    </row>
    <row r="17" spans="1:4" ht="40.5" customHeight="1">
      <c r="A17" s="12" t="s">
        <v>18</v>
      </c>
      <c r="B17" s="15">
        <f>D15+D14+D13</f>
        <v>39776.4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4.5" customHeight="1">
      <c r="A1" s="29" t="s">
        <v>24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63</v>
      </c>
      <c r="C7" s="7">
        <v>63</v>
      </c>
      <c r="D7" s="8" t="s">
        <v>4</v>
      </c>
      <c r="E7" s="2"/>
    </row>
    <row r="8" spans="1:5" ht="15.75">
      <c r="A8" s="6" t="s">
        <v>8</v>
      </c>
      <c r="B8" s="7">
        <f>B7/5</f>
        <v>12.6</v>
      </c>
      <c r="C8" s="7">
        <f>C7*12</f>
        <v>756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1931.58</v>
      </c>
      <c r="C12" s="6">
        <f>0.06*12*365*C7</f>
        <v>16556.4</v>
      </c>
      <c r="D12" s="10">
        <f>C12-B12</f>
        <v>14624.820000000002</v>
      </c>
      <c r="E12" s="2"/>
    </row>
    <row r="13" spans="1:4" ht="18" customHeight="1">
      <c r="A13" s="9" t="s">
        <v>12</v>
      </c>
      <c r="B13" s="11">
        <f>B12*B10</f>
        <v>4442.633999999999</v>
      </c>
      <c r="C13" s="9">
        <f>C12*C10</f>
        <v>38079.72</v>
      </c>
      <c r="D13" s="10">
        <f>C13-B13</f>
        <v>33637.086</v>
      </c>
    </row>
    <row r="14" spans="1:4" ht="16.5" customHeight="1">
      <c r="A14" s="9" t="s">
        <v>13</v>
      </c>
      <c r="B14" s="9">
        <f>B8*B5</f>
        <v>6300</v>
      </c>
      <c r="C14" s="9">
        <f>C8*C5</f>
        <v>11340</v>
      </c>
      <c r="D14" s="10">
        <f>C14-B14</f>
        <v>5040</v>
      </c>
    </row>
    <row r="15" spans="1:4" ht="26.25" customHeight="1">
      <c r="A15" s="9" t="s">
        <v>14</v>
      </c>
      <c r="B15" s="9">
        <f>B9*B8</f>
        <v>809.0459999999999</v>
      </c>
      <c r="C15" s="9">
        <f>C9*C8</f>
        <v>48542.759999999995</v>
      </c>
      <c r="D15" s="10">
        <f>C15-B15</f>
        <v>47733.71399999999</v>
      </c>
    </row>
    <row r="16" spans="1:4" ht="40.5" customHeight="1">
      <c r="A16" s="12" t="s">
        <v>15</v>
      </c>
      <c r="B16" s="13">
        <f>B15+B14</f>
        <v>7109.046</v>
      </c>
      <c r="C16" s="9">
        <f>C15+C14</f>
        <v>59882.759999999995</v>
      </c>
      <c r="D16" s="14"/>
    </row>
    <row r="17" spans="1:4" ht="40.5" customHeight="1">
      <c r="A17" s="12" t="s">
        <v>18</v>
      </c>
      <c r="B17" s="15">
        <f>D15+D14+D13</f>
        <v>86410.79999999999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7.5" customHeight="1">
      <c r="A1" s="29" t="s">
        <v>51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29</v>
      </c>
      <c r="C7" s="7">
        <v>29</v>
      </c>
      <c r="D7" s="8" t="s">
        <v>4</v>
      </c>
      <c r="E7" s="2"/>
    </row>
    <row r="8" spans="1:5" ht="15.75">
      <c r="A8" s="6" t="s">
        <v>8</v>
      </c>
      <c r="B8" s="7">
        <f>B7/5</f>
        <v>5.8</v>
      </c>
      <c r="C8" s="7">
        <f>C7*12</f>
        <v>348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889.14</v>
      </c>
      <c r="C12" s="6">
        <f>0.06*12*365*C7</f>
        <v>7621.200000000001</v>
      </c>
      <c r="D12" s="10">
        <f>C12-B12</f>
        <v>6732.06</v>
      </c>
      <c r="E12" s="2"/>
    </row>
    <row r="13" spans="1:4" ht="18" customHeight="1">
      <c r="A13" s="9" t="s">
        <v>12</v>
      </c>
      <c r="B13" s="11">
        <f>B12*B10</f>
        <v>2045.0219999999997</v>
      </c>
      <c r="C13" s="9">
        <f>C12*C10</f>
        <v>17528.760000000002</v>
      </c>
      <c r="D13" s="10">
        <f>C13-B13</f>
        <v>15483.738000000003</v>
      </c>
    </row>
    <row r="14" spans="1:4" ht="16.5" customHeight="1">
      <c r="A14" s="9" t="s">
        <v>13</v>
      </c>
      <c r="B14" s="9">
        <f>B8*B5</f>
        <v>2900</v>
      </c>
      <c r="C14" s="9">
        <f>C8*C5</f>
        <v>5220</v>
      </c>
      <c r="D14" s="10">
        <f>C14-B14</f>
        <v>2320</v>
      </c>
    </row>
    <row r="15" spans="1:4" ht="26.25" customHeight="1">
      <c r="A15" s="9" t="s">
        <v>14</v>
      </c>
      <c r="B15" s="9">
        <f>B9*B8</f>
        <v>372.41799999999995</v>
      </c>
      <c r="C15" s="9">
        <f>C9*C8</f>
        <v>22345.079999999998</v>
      </c>
      <c r="D15" s="10">
        <f>C15-B15</f>
        <v>21972.661999999997</v>
      </c>
    </row>
    <row r="16" spans="1:4" ht="40.5" customHeight="1">
      <c r="A16" s="12" t="s">
        <v>15</v>
      </c>
      <c r="B16" s="13">
        <f>B15+B14</f>
        <v>3272.418</v>
      </c>
      <c r="C16" s="9">
        <f>C15+C14</f>
        <v>27565.079999999998</v>
      </c>
      <c r="D16" s="14"/>
    </row>
    <row r="17" spans="1:4" ht="40.5" customHeight="1">
      <c r="A17" s="12" t="s">
        <v>18</v>
      </c>
      <c r="B17" s="15">
        <f>D15+D14+D13</f>
        <v>39776.4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8.25" customHeight="1">
      <c r="A1" s="29" t="s">
        <v>52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29</v>
      </c>
      <c r="C7" s="7">
        <v>29</v>
      </c>
      <c r="D7" s="8" t="s">
        <v>4</v>
      </c>
      <c r="E7" s="2"/>
    </row>
    <row r="8" spans="1:5" ht="15.75">
      <c r="A8" s="6" t="s">
        <v>8</v>
      </c>
      <c r="B8" s="7">
        <f>B7/5</f>
        <v>5.8</v>
      </c>
      <c r="C8" s="7">
        <f>C7*12</f>
        <v>348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889.14</v>
      </c>
      <c r="C12" s="6">
        <f>0.06*12*365*C7</f>
        <v>7621.200000000001</v>
      </c>
      <c r="D12" s="10">
        <f>C12-B12</f>
        <v>6732.06</v>
      </c>
      <c r="E12" s="2"/>
    </row>
    <row r="13" spans="1:4" ht="18" customHeight="1">
      <c r="A13" s="9" t="s">
        <v>12</v>
      </c>
      <c r="B13" s="11">
        <f>B12*B10</f>
        <v>2045.0219999999997</v>
      </c>
      <c r="C13" s="9">
        <f>C12*C10</f>
        <v>17528.760000000002</v>
      </c>
      <c r="D13" s="10">
        <f>C13-B13</f>
        <v>15483.738000000003</v>
      </c>
    </row>
    <row r="14" spans="1:4" ht="16.5" customHeight="1">
      <c r="A14" s="9" t="s">
        <v>13</v>
      </c>
      <c r="B14" s="9">
        <f>B8*B5</f>
        <v>2900</v>
      </c>
      <c r="C14" s="9">
        <f>C8*C5</f>
        <v>5220</v>
      </c>
      <c r="D14" s="10">
        <f>C14-B14</f>
        <v>2320</v>
      </c>
    </row>
    <row r="15" spans="1:4" ht="26.25" customHeight="1">
      <c r="A15" s="9" t="s">
        <v>14</v>
      </c>
      <c r="B15" s="9">
        <f>B9*B8</f>
        <v>372.41799999999995</v>
      </c>
      <c r="C15" s="9">
        <f>C9*C8</f>
        <v>22345.079999999998</v>
      </c>
      <c r="D15" s="10">
        <f>C15-B15</f>
        <v>21972.661999999997</v>
      </c>
    </row>
    <row r="16" spans="1:4" ht="40.5" customHeight="1">
      <c r="A16" s="12" t="s">
        <v>15</v>
      </c>
      <c r="B16" s="13">
        <f>B15+B14</f>
        <v>3272.418</v>
      </c>
      <c r="C16" s="9">
        <f>C15+C14</f>
        <v>27565.079999999998</v>
      </c>
      <c r="D16" s="14"/>
    </row>
    <row r="17" spans="1:4" ht="40.5" customHeight="1">
      <c r="A17" s="12" t="s">
        <v>18</v>
      </c>
      <c r="B17" s="15">
        <f>D15+D14+D13</f>
        <v>39776.4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9.75" customHeight="1">
      <c r="A1" s="29" t="s">
        <v>53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86</v>
      </c>
      <c r="C7" s="7">
        <v>86</v>
      </c>
      <c r="D7" s="8" t="s">
        <v>4</v>
      </c>
      <c r="E7" s="2"/>
    </row>
    <row r="8" spans="1:5" ht="15.75">
      <c r="A8" s="6" t="s">
        <v>8</v>
      </c>
      <c r="B8" s="7">
        <f>B7/5</f>
        <v>17.2</v>
      </c>
      <c r="C8" s="7">
        <f>C7*12</f>
        <v>1032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2636.76</v>
      </c>
      <c r="C12" s="6">
        <f>0.06*12*365*C7</f>
        <v>22600.8</v>
      </c>
      <c r="D12" s="10">
        <f>C12-B12</f>
        <v>19964.04</v>
      </c>
      <c r="E12" s="2"/>
    </row>
    <row r="13" spans="1:4" ht="18" customHeight="1">
      <c r="A13" s="9" t="s">
        <v>12</v>
      </c>
      <c r="B13" s="11">
        <f>B12*B10</f>
        <v>6064.548</v>
      </c>
      <c r="C13" s="9">
        <f>C12*C10</f>
        <v>51981.84</v>
      </c>
      <c r="D13" s="10">
        <f>C13-B13</f>
        <v>45917.291999999994</v>
      </c>
    </row>
    <row r="14" spans="1:4" ht="16.5" customHeight="1">
      <c r="A14" s="9" t="s">
        <v>13</v>
      </c>
      <c r="B14" s="9">
        <f>B8*B5</f>
        <v>8600</v>
      </c>
      <c r="C14" s="9">
        <f>C8*C5</f>
        <v>15480</v>
      </c>
      <c r="D14" s="10">
        <f>C14-B14</f>
        <v>6880</v>
      </c>
    </row>
    <row r="15" spans="1:4" ht="26.25" customHeight="1">
      <c r="A15" s="9" t="s">
        <v>14</v>
      </c>
      <c r="B15" s="9">
        <f>B9*B8</f>
        <v>1104.4119999999998</v>
      </c>
      <c r="C15" s="9">
        <f>C9*C8</f>
        <v>66264.71999999999</v>
      </c>
      <c r="D15" s="10">
        <f>C15-B15</f>
        <v>65160.30799999999</v>
      </c>
    </row>
    <row r="16" spans="1:4" ht="40.5" customHeight="1">
      <c r="A16" s="12" t="s">
        <v>15</v>
      </c>
      <c r="B16" s="13">
        <f>B15+B14</f>
        <v>9704.412</v>
      </c>
      <c r="C16" s="9">
        <f>C15+C14</f>
        <v>81744.71999999999</v>
      </c>
      <c r="D16" s="14"/>
    </row>
    <row r="17" spans="1:4" ht="40.5" customHeight="1">
      <c r="A17" s="12" t="s">
        <v>18</v>
      </c>
      <c r="B17" s="15">
        <f>D15+D14+D13</f>
        <v>117957.59999999998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5.25" customHeight="1">
      <c r="A1" s="29" t="s">
        <v>20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100</v>
      </c>
      <c r="C7" s="7">
        <v>100</v>
      </c>
      <c r="D7" s="8" t="s">
        <v>4</v>
      </c>
      <c r="E7" s="2"/>
    </row>
    <row r="8" spans="1:5" ht="15.75">
      <c r="A8" s="6" t="s">
        <v>8</v>
      </c>
      <c r="B8" s="7">
        <f>B7/5</f>
        <v>20</v>
      </c>
      <c r="C8" s="7">
        <f>C7*12</f>
        <v>1200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21</v>
      </c>
      <c r="B12" s="20">
        <f>B4/1000*12*365*B7</f>
        <v>3941.9999999999995</v>
      </c>
      <c r="C12" s="20">
        <f>C4/1000*12*365*C7</f>
        <v>26280</v>
      </c>
      <c r="D12" s="21">
        <f>C12-B12</f>
        <v>22338</v>
      </c>
      <c r="E12" s="2"/>
    </row>
    <row r="13" spans="1:4" ht="18" customHeight="1">
      <c r="A13" s="9" t="s">
        <v>12</v>
      </c>
      <c r="B13" s="22">
        <f>B12*B10</f>
        <v>9066.599999999999</v>
      </c>
      <c r="C13" s="22">
        <f>C12*C10</f>
        <v>60443.99999999999</v>
      </c>
      <c r="D13" s="21">
        <f>C13-B13</f>
        <v>51377.399999999994</v>
      </c>
    </row>
    <row r="14" spans="1:4" ht="16.5" customHeight="1">
      <c r="A14" s="9" t="s">
        <v>13</v>
      </c>
      <c r="B14" s="22">
        <f>B8*B5</f>
        <v>10000</v>
      </c>
      <c r="C14" s="22">
        <f>C8*C5</f>
        <v>18000</v>
      </c>
      <c r="D14" s="21">
        <f>C14-B14</f>
        <v>8000</v>
      </c>
    </row>
    <row r="15" spans="1:4" ht="26.25" customHeight="1">
      <c r="A15" s="9" t="s">
        <v>14</v>
      </c>
      <c r="B15" s="22">
        <f>B9*B8</f>
        <v>1284.1999999999998</v>
      </c>
      <c r="C15" s="22">
        <f>C9*C8</f>
        <v>77051.99999999999</v>
      </c>
      <c r="D15" s="21">
        <f>C15-B15</f>
        <v>75767.79999999999</v>
      </c>
    </row>
    <row r="16" spans="1:4" ht="40.5" customHeight="1">
      <c r="A16" s="12" t="s">
        <v>15</v>
      </c>
      <c r="B16" s="23">
        <f>B15+B14</f>
        <v>11284.2</v>
      </c>
      <c r="C16" s="22">
        <f>C15+C14</f>
        <v>95051.99999999999</v>
      </c>
      <c r="D16" s="24"/>
    </row>
    <row r="17" spans="1:4" ht="40.5" customHeight="1">
      <c r="A17" s="12" t="s">
        <v>18</v>
      </c>
      <c r="B17" s="25">
        <f>D15+D14+D13</f>
        <v>135145.19999999998</v>
      </c>
      <c r="C17" s="22"/>
      <c r="D17" s="24"/>
    </row>
    <row r="18" spans="1:4" ht="18.75" customHeight="1">
      <c r="A18" s="16" t="s">
        <v>17</v>
      </c>
      <c r="B18" s="26">
        <f>B16/B17</f>
        <v>0.08349686115378128</v>
      </c>
      <c r="C18" s="27"/>
      <c r="D18" s="28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fitToHeight="1" fitToWidth="1"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6.75" customHeight="1">
      <c r="A1" s="29" t="s">
        <v>54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32</v>
      </c>
      <c r="C7" s="7">
        <v>32</v>
      </c>
      <c r="D7" s="8" t="s">
        <v>4</v>
      </c>
      <c r="E7" s="2"/>
    </row>
    <row r="8" spans="1:5" ht="15.75">
      <c r="A8" s="6" t="s">
        <v>8</v>
      </c>
      <c r="B8" s="7">
        <f>B7/5</f>
        <v>6.4</v>
      </c>
      <c r="C8" s="7">
        <f>C7*12</f>
        <v>384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981.12</v>
      </c>
      <c r="C12" s="6">
        <f>0.06*12*365*C7</f>
        <v>8409.6</v>
      </c>
      <c r="D12" s="10">
        <f>C12-B12</f>
        <v>7428.4800000000005</v>
      </c>
      <c r="E12" s="2"/>
    </row>
    <row r="13" spans="1:4" ht="18" customHeight="1">
      <c r="A13" s="9" t="s">
        <v>12</v>
      </c>
      <c r="B13" s="11">
        <f>B12*B10</f>
        <v>2256.576</v>
      </c>
      <c r="C13" s="9">
        <f>C12*C10</f>
        <v>19342.079999999998</v>
      </c>
      <c r="D13" s="10">
        <f>C13-B13</f>
        <v>17085.503999999997</v>
      </c>
    </row>
    <row r="14" spans="1:4" ht="16.5" customHeight="1">
      <c r="A14" s="9" t="s">
        <v>13</v>
      </c>
      <c r="B14" s="9">
        <f>B8*B5</f>
        <v>3200</v>
      </c>
      <c r="C14" s="9">
        <f>C8*C5</f>
        <v>5760</v>
      </c>
      <c r="D14" s="10">
        <f>C14-B14</f>
        <v>2560</v>
      </c>
    </row>
    <row r="15" spans="1:4" ht="26.25" customHeight="1">
      <c r="A15" s="9" t="s">
        <v>14</v>
      </c>
      <c r="B15" s="9">
        <f>B9*B8</f>
        <v>410.94399999999996</v>
      </c>
      <c r="C15" s="9">
        <f>C9*C8</f>
        <v>24656.64</v>
      </c>
      <c r="D15" s="10">
        <f>C15-B15</f>
        <v>24245.696</v>
      </c>
    </row>
    <row r="16" spans="1:4" ht="40.5" customHeight="1">
      <c r="A16" s="12" t="s">
        <v>15</v>
      </c>
      <c r="B16" s="13">
        <f>B15+B14</f>
        <v>3610.944</v>
      </c>
      <c r="C16" s="9">
        <f>C15+C14</f>
        <v>30416.64</v>
      </c>
      <c r="D16" s="14"/>
    </row>
    <row r="17" spans="1:4" ht="40.5" customHeight="1">
      <c r="A17" s="12" t="s">
        <v>18</v>
      </c>
      <c r="B17" s="15">
        <f>D15+D14+D13</f>
        <v>43891.2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11" customHeight="1">
      <c r="A1" s="29" t="s">
        <v>55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68</v>
      </c>
      <c r="C7" s="7">
        <v>68</v>
      </c>
      <c r="D7" s="8" t="s">
        <v>4</v>
      </c>
      <c r="E7" s="2"/>
    </row>
    <row r="8" spans="1:5" ht="15.75">
      <c r="A8" s="6" t="s">
        <v>8</v>
      </c>
      <c r="B8" s="7">
        <f>B7/5</f>
        <v>13.6</v>
      </c>
      <c r="C8" s="7">
        <f>C7*12</f>
        <v>816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2084.88</v>
      </c>
      <c r="C12" s="6">
        <f>0.06*12*365*C7</f>
        <v>17870.4</v>
      </c>
      <c r="D12" s="10">
        <f>C12-B12</f>
        <v>15785.52</v>
      </c>
      <c r="E12" s="2"/>
    </row>
    <row r="13" spans="1:4" ht="18" customHeight="1">
      <c r="A13" s="9" t="s">
        <v>12</v>
      </c>
      <c r="B13" s="11">
        <f>B12*B10</f>
        <v>4795.224</v>
      </c>
      <c r="C13" s="9">
        <f>C12*C10</f>
        <v>41101.92</v>
      </c>
      <c r="D13" s="10">
        <f>C13-B13</f>
        <v>36306.695999999996</v>
      </c>
    </row>
    <row r="14" spans="1:4" ht="16.5" customHeight="1">
      <c r="A14" s="9" t="s">
        <v>13</v>
      </c>
      <c r="B14" s="9">
        <f>B8*B5</f>
        <v>6800</v>
      </c>
      <c r="C14" s="9">
        <f>C8*C5</f>
        <v>12240</v>
      </c>
      <c r="D14" s="10">
        <f>C14-B14</f>
        <v>5440</v>
      </c>
    </row>
    <row r="15" spans="1:4" ht="26.25" customHeight="1">
      <c r="A15" s="9" t="s">
        <v>14</v>
      </c>
      <c r="B15" s="9">
        <f>B9*B8</f>
        <v>873.2559999999999</v>
      </c>
      <c r="C15" s="9">
        <f>C9*C8</f>
        <v>52395.35999999999</v>
      </c>
      <c r="D15" s="10">
        <f>C15-B15</f>
        <v>51522.10399999999</v>
      </c>
    </row>
    <row r="16" spans="1:4" ht="40.5" customHeight="1">
      <c r="A16" s="12" t="s">
        <v>15</v>
      </c>
      <c r="B16" s="13">
        <f>B15+B14</f>
        <v>7673.255999999999</v>
      </c>
      <c r="C16" s="9">
        <f>C15+C14</f>
        <v>64635.35999999999</v>
      </c>
      <c r="D16" s="14"/>
    </row>
    <row r="17" spans="1:4" ht="40.5" customHeight="1">
      <c r="A17" s="12" t="s">
        <v>18</v>
      </c>
      <c r="B17" s="15">
        <f>D15+D14+D13</f>
        <v>93268.79999999999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9" customHeight="1">
      <c r="A1" s="29" t="s">
        <v>56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46</v>
      </c>
      <c r="C7" s="7">
        <v>46</v>
      </c>
      <c r="D7" s="8" t="s">
        <v>4</v>
      </c>
      <c r="E7" s="2"/>
    </row>
    <row r="8" spans="1:5" ht="15.75">
      <c r="A8" s="6" t="s">
        <v>8</v>
      </c>
      <c r="B8" s="7">
        <f>B7/5</f>
        <v>9.2</v>
      </c>
      <c r="C8" s="7">
        <f>C7*12</f>
        <v>552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1410.36</v>
      </c>
      <c r="C12" s="6">
        <f>0.06*12*365*C7</f>
        <v>12088.800000000001</v>
      </c>
      <c r="D12" s="10">
        <f>C12-B12</f>
        <v>10678.44</v>
      </c>
      <c r="E12" s="2"/>
    </row>
    <row r="13" spans="1:4" ht="18" customHeight="1">
      <c r="A13" s="9" t="s">
        <v>12</v>
      </c>
      <c r="B13" s="11">
        <f>B12*B10</f>
        <v>3243.8279999999995</v>
      </c>
      <c r="C13" s="9">
        <f>C12*C10</f>
        <v>27804.24</v>
      </c>
      <c r="D13" s="10">
        <f>C13-B13</f>
        <v>24560.412000000004</v>
      </c>
    </row>
    <row r="14" spans="1:4" ht="16.5" customHeight="1">
      <c r="A14" s="9" t="s">
        <v>13</v>
      </c>
      <c r="B14" s="9">
        <f>B8*B5</f>
        <v>4600</v>
      </c>
      <c r="C14" s="9">
        <f>C8*C5</f>
        <v>8280</v>
      </c>
      <c r="D14" s="10">
        <f>C14-B14</f>
        <v>3680</v>
      </c>
    </row>
    <row r="15" spans="1:4" ht="26.25" customHeight="1">
      <c r="A15" s="9" t="s">
        <v>14</v>
      </c>
      <c r="B15" s="9">
        <f>B9*B8</f>
        <v>590.7319999999999</v>
      </c>
      <c r="C15" s="9">
        <f>C9*C8</f>
        <v>35443.92</v>
      </c>
      <c r="D15" s="10">
        <f>C15-B15</f>
        <v>34853.188</v>
      </c>
    </row>
    <row r="16" spans="1:4" ht="40.5" customHeight="1">
      <c r="A16" s="12" t="s">
        <v>15</v>
      </c>
      <c r="B16" s="13">
        <f>B15+B14</f>
        <v>5190.732</v>
      </c>
      <c r="C16" s="9">
        <f>C15+C14</f>
        <v>43723.92</v>
      </c>
      <c r="D16" s="14"/>
    </row>
    <row r="17" spans="1:4" ht="40.5" customHeight="1">
      <c r="A17" s="12" t="s">
        <v>18</v>
      </c>
      <c r="B17" s="15">
        <f>D15+D14+D13</f>
        <v>63093.600000000006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6.75" customHeight="1">
      <c r="A1" s="29" t="s">
        <v>57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87</v>
      </c>
      <c r="C7" s="7">
        <v>87</v>
      </c>
      <c r="D7" s="8" t="s">
        <v>4</v>
      </c>
      <c r="E7" s="2"/>
    </row>
    <row r="8" spans="1:5" ht="15.75">
      <c r="A8" s="6" t="s">
        <v>8</v>
      </c>
      <c r="B8" s="7">
        <f>B7/5</f>
        <v>17.4</v>
      </c>
      <c r="C8" s="7">
        <f>C7*12</f>
        <v>1044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2667.42</v>
      </c>
      <c r="C12" s="6">
        <f>0.06*12*365*C7</f>
        <v>22863.600000000002</v>
      </c>
      <c r="D12" s="10">
        <f>C12-B12</f>
        <v>20196.18</v>
      </c>
      <c r="E12" s="2"/>
    </row>
    <row r="13" spans="1:4" ht="18" customHeight="1">
      <c r="A13" s="9" t="s">
        <v>12</v>
      </c>
      <c r="B13" s="11">
        <f>B12*B10</f>
        <v>6135.066</v>
      </c>
      <c r="C13" s="9">
        <f>C12*C10</f>
        <v>52586.28</v>
      </c>
      <c r="D13" s="10">
        <f>C13-B13</f>
        <v>46451.214</v>
      </c>
    </row>
    <row r="14" spans="1:4" ht="16.5" customHeight="1">
      <c r="A14" s="9" t="s">
        <v>13</v>
      </c>
      <c r="B14" s="9">
        <f>B8*B5</f>
        <v>8700</v>
      </c>
      <c r="C14" s="9">
        <f>C8*C5</f>
        <v>15660</v>
      </c>
      <c r="D14" s="10">
        <f>C14-B14</f>
        <v>6960</v>
      </c>
    </row>
    <row r="15" spans="1:4" ht="26.25" customHeight="1">
      <c r="A15" s="9" t="s">
        <v>14</v>
      </c>
      <c r="B15" s="9">
        <f>B9*B8</f>
        <v>1117.254</v>
      </c>
      <c r="C15" s="9">
        <f>C9*C8</f>
        <v>67035.23999999999</v>
      </c>
      <c r="D15" s="10">
        <f>C15-B15</f>
        <v>65917.98599999999</v>
      </c>
    </row>
    <row r="16" spans="1:4" ht="40.5" customHeight="1">
      <c r="A16" s="12" t="s">
        <v>15</v>
      </c>
      <c r="B16" s="13">
        <f>B15+B14</f>
        <v>9817.254</v>
      </c>
      <c r="C16" s="9">
        <f>C15+C14</f>
        <v>82695.23999999999</v>
      </c>
      <c r="D16" s="14"/>
    </row>
    <row r="17" spans="1:4" ht="40.5" customHeight="1">
      <c r="A17" s="12" t="s">
        <v>18</v>
      </c>
      <c r="B17" s="15">
        <f>D15+D14+D13</f>
        <v>119329.19999999998</v>
      </c>
      <c r="C17" s="9"/>
      <c r="D17" s="14"/>
    </row>
    <row r="18" spans="1:4" ht="18.75" customHeight="1">
      <c r="A18" s="16" t="s">
        <v>17</v>
      </c>
      <c r="B18" s="17">
        <f>B16/B17</f>
        <v>0.0822703412073491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5" customHeight="1">
      <c r="A1" s="29" t="s">
        <v>58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57</v>
      </c>
      <c r="C7" s="7">
        <v>57</v>
      </c>
      <c r="D7" s="8" t="s">
        <v>4</v>
      </c>
      <c r="E7" s="2"/>
    </row>
    <row r="8" spans="1:5" ht="15.75">
      <c r="A8" s="6" t="s">
        <v>8</v>
      </c>
      <c r="B8" s="7">
        <f>B7/5</f>
        <v>11.4</v>
      </c>
      <c r="C8" s="7">
        <f>C7*12</f>
        <v>684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1747.6200000000001</v>
      </c>
      <c r="C12" s="6">
        <f>0.06*12*365*C7</f>
        <v>14979.6</v>
      </c>
      <c r="D12" s="10">
        <f>C12-B12</f>
        <v>13231.98</v>
      </c>
      <c r="E12" s="2"/>
    </row>
    <row r="13" spans="1:4" ht="18" customHeight="1">
      <c r="A13" s="9" t="s">
        <v>12</v>
      </c>
      <c r="B13" s="11">
        <f>B12*B10</f>
        <v>4019.526</v>
      </c>
      <c r="C13" s="9">
        <f>C12*C10</f>
        <v>34453.08</v>
      </c>
      <c r="D13" s="10">
        <f>C13-B13</f>
        <v>30433.554000000004</v>
      </c>
    </row>
    <row r="14" spans="1:4" ht="16.5" customHeight="1">
      <c r="A14" s="9" t="s">
        <v>13</v>
      </c>
      <c r="B14" s="9">
        <f>B8*B5</f>
        <v>5700</v>
      </c>
      <c r="C14" s="9">
        <f>C8*C5</f>
        <v>10260</v>
      </c>
      <c r="D14" s="10">
        <f>C14-B14</f>
        <v>4560</v>
      </c>
    </row>
    <row r="15" spans="1:4" ht="26.25" customHeight="1">
      <c r="A15" s="9" t="s">
        <v>14</v>
      </c>
      <c r="B15" s="9">
        <f>B9*B8</f>
        <v>731.9939999999999</v>
      </c>
      <c r="C15" s="9">
        <f>C9*C8</f>
        <v>43919.63999999999</v>
      </c>
      <c r="D15" s="10">
        <f>C15-B15</f>
        <v>43187.64599999999</v>
      </c>
    </row>
    <row r="16" spans="1:4" ht="40.5" customHeight="1">
      <c r="A16" s="12" t="s">
        <v>15</v>
      </c>
      <c r="B16" s="13">
        <f>B15+B14</f>
        <v>6431.994</v>
      </c>
      <c r="C16" s="9">
        <f>C15+C14</f>
        <v>54179.63999999999</v>
      </c>
      <c r="D16" s="14"/>
    </row>
    <row r="17" spans="1:4" ht="40.5" customHeight="1">
      <c r="A17" s="12" t="s">
        <v>18</v>
      </c>
      <c r="B17" s="15">
        <f>D15+D14+D13</f>
        <v>78181.2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8" customHeight="1">
      <c r="A1" s="29" t="s">
        <v>59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119</v>
      </c>
      <c r="C7" s="7">
        <v>119</v>
      </c>
      <c r="D7" s="8" t="s">
        <v>4</v>
      </c>
      <c r="E7" s="2"/>
    </row>
    <row r="8" spans="1:5" ht="15.75">
      <c r="A8" s="6" t="s">
        <v>8</v>
      </c>
      <c r="B8" s="7">
        <f>B7/5</f>
        <v>23.8</v>
      </c>
      <c r="C8" s="7">
        <f>C7*12</f>
        <v>1428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3648.54</v>
      </c>
      <c r="C12" s="6">
        <f>0.06*12*365*C7</f>
        <v>31273.2</v>
      </c>
      <c r="D12" s="10">
        <f>C12-B12</f>
        <v>27624.66</v>
      </c>
      <c r="E12" s="2"/>
    </row>
    <row r="13" spans="1:4" ht="18" customHeight="1">
      <c r="A13" s="9" t="s">
        <v>12</v>
      </c>
      <c r="B13" s="11">
        <f>B12*B10</f>
        <v>8391.642</v>
      </c>
      <c r="C13" s="9">
        <f>C12*C10</f>
        <v>71928.36</v>
      </c>
      <c r="D13" s="10">
        <f>C13-B13</f>
        <v>63536.718</v>
      </c>
    </row>
    <row r="14" spans="1:4" ht="16.5" customHeight="1">
      <c r="A14" s="9" t="s">
        <v>13</v>
      </c>
      <c r="B14" s="9">
        <f>B8*B5</f>
        <v>11900</v>
      </c>
      <c r="C14" s="9">
        <f>C8*C5</f>
        <v>21420</v>
      </c>
      <c r="D14" s="10">
        <f>C14-B14</f>
        <v>9520</v>
      </c>
    </row>
    <row r="15" spans="1:4" ht="26.25" customHeight="1">
      <c r="A15" s="9" t="s">
        <v>14</v>
      </c>
      <c r="B15" s="9">
        <f>B9*B8</f>
        <v>1528.1979999999999</v>
      </c>
      <c r="C15" s="9">
        <f>C9*C8</f>
        <v>91691.87999999999</v>
      </c>
      <c r="D15" s="10">
        <f>C15-B15</f>
        <v>90163.68199999999</v>
      </c>
    </row>
    <row r="16" spans="1:4" ht="40.5" customHeight="1">
      <c r="A16" s="12" t="s">
        <v>15</v>
      </c>
      <c r="B16" s="13">
        <f>B15+B14</f>
        <v>13428.198</v>
      </c>
      <c r="C16" s="9">
        <f>C15+C14</f>
        <v>113111.87999999999</v>
      </c>
      <c r="D16" s="14"/>
    </row>
    <row r="17" spans="1:4" ht="40.5" customHeight="1">
      <c r="A17" s="12" t="s">
        <v>18</v>
      </c>
      <c r="B17" s="15">
        <f>D15+D14+D13</f>
        <v>163220.4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1.25" customHeight="1">
      <c r="A1" s="29" t="s">
        <v>25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22</v>
      </c>
      <c r="C7" s="7">
        <v>22</v>
      </c>
      <c r="D7" s="8" t="s">
        <v>4</v>
      </c>
      <c r="E7" s="2"/>
    </row>
    <row r="8" spans="1:5" ht="15.75">
      <c r="A8" s="6" t="s">
        <v>8</v>
      </c>
      <c r="B8" s="7">
        <f>B7/5</f>
        <v>4.4</v>
      </c>
      <c r="C8" s="7">
        <f>C7*12</f>
        <v>264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674.52</v>
      </c>
      <c r="C12" s="6">
        <f>0.06*12*365*C7</f>
        <v>5781.6</v>
      </c>
      <c r="D12" s="10">
        <f>C12-B12</f>
        <v>5107.08</v>
      </c>
      <c r="E12" s="2"/>
    </row>
    <row r="13" spans="1:4" ht="18" customHeight="1">
      <c r="A13" s="9" t="s">
        <v>12</v>
      </c>
      <c r="B13" s="11">
        <f>B12*B10</f>
        <v>1551.3959999999997</v>
      </c>
      <c r="C13" s="9">
        <f>C12*C10</f>
        <v>13297.68</v>
      </c>
      <c r="D13" s="10">
        <f>C13-B13</f>
        <v>11746.284</v>
      </c>
    </row>
    <row r="14" spans="1:4" ht="16.5" customHeight="1">
      <c r="A14" s="9" t="s">
        <v>13</v>
      </c>
      <c r="B14" s="9">
        <f>B8*B5</f>
        <v>2200</v>
      </c>
      <c r="C14" s="9">
        <f>C8*C5</f>
        <v>3960</v>
      </c>
      <c r="D14" s="10">
        <f>C14-B14</f>
        <v>1760</v>
      </c>
    </row>
    <row r="15" spans="1:4" ht="26.25" customHeight="1">
      <c r="A15" s="9" t="s">
        <v>14</v>
      </c>
      <c r="B15" s="9">
        <f>B9*B8</f>
        <v>282.524</v>
      </c>
      <c r="C15" s="9">
        <f>C9*C8</f>
        <v>16951.44</v>
      </c>
      <c r="D15" s="10">
        <f>C15-B15</f>
        <v>16668.915999999997</v>
      </c>
    </row>
    <row r="16" spans="1:4" ht="40.5" customHeight="1">
      <c r="A16" s="12" t="s">
        <v>15</v>
      </c>
      <c r="B16" s="13">
        <f>B15+B14</f>
        <v>2482.524</v>
      </c>
      <c r="C16" s="9">
        <f>C15+C14</f>
        <v>20911.44</v>
      </c>
      <c r="D16" s="14"/>
    </row>
    <row r="17" spans="1:4" ht="40.5" customHeight="1">
      <c r="A17" s="12" t="s">
        <v>18</v>
      </c>
      <c r="B17" s="15">
        <f>D15+D14+D13</f>
        <v>30175.199999999997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1.25" customHeight="1">
      <c r="A1" s="29" t="s">
        <v>60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122</v>
      </c>
      <c r="C7" s="7">
        <v>122</v>
      </c>
      <c r="D7" s="8" t="s">
        <v>4</v>
      </c>
      <c r="E7" s="2"/>
    </row>
    <row r="8" spans="1:5" ht="15.75">
      <c r="A8" s="6" t="s">
        <v>8</v>
      </c>
      <c r="B8" s="7">
        <f>B7/5</f>
        <v>24.4</v>
      </c>
      <c r="C8" s="7">
        <f>C7*12</f>
        <v>1464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3740.52</v>
      </c>
      <c r="C12" s="6">
        <f>0.06*12*365*C7</f>
        <v>32061.600000000002</v>
      </c>
      <c r="D12" s="10">
        <f>C12-B12</f>
        <v>28321.08</v>
      </c>
      <c r="E12" s="2"/>
    </row>
    <row r="13" spans="1:4" ht="18" customHeight="1">
      <c r="A13" s="9" t="s">
        <v>12</v>
      </c>
      <c r="B13" s="11">
        <f>B12*B10</f>
        <v>8603.196</v>
      </c>
      <c r="C13" s="9">
        <f>C12*C10</f>
        <v>73741.68</v>
      </c>
      <c r="D13" s="10">
        <f>C13-B13</f>
        <v>65138.484</v>
      </c>
    </row>
    <row r="14" spans="1:4" ht="16.5" customHeight="1">
      <c r="A14" s="9" t="s">
        <v>13</v>
      </c>
      <c r="B14" s="9">
        <f>B8*B5</f>
        <v>12200</v>
      </c>
      <c r="C14" s="9">
        <f>C8*C5</f>
        <v>21960</v>
      </c>
      <c r="D14" s="10">
        <f>C14-B14</f>
        <v>9760</v>
      </c>
    </row>
    <row r="15" spans="1:4" ht="26.25" customHeight="1">
      <c r="A15" s="9" t="s">
        <v>14</v>
      </c>
      <c r="B15" s="9">
        <f>B9*B8</f>
        <v>1566.7239999999997</v>
      </c>
      <c r="C15" s="9">
        <f>C9*C8</f>
        <v>94003.43999999999</v>
      </c>
      <c r="D15" s="10">
        <f>C15-B15</f>
        <v>92436.71599999999</v>
      </c>
    </row>
    <row r="16" spans="1:4" ht="40.5" customHeight="1">
      <c r="A16" s="12" t="s">
        <v>15</v>
      </c>
      <c r="B16" s="13">
        <f>B15+B14</f>
        <v>13766.724</v>
      </c>
      <c r="C16" s="9">
        <f>C15+C14</f>
        <v>115963.43999999999</v>
      </c>
      <c r="D16" s="14"/>
    </row>
    <row r="17" spans="1:4" ht="40.5" customHeight="1">
      <c r="A17" s="12" t="s">
        <v>18</v>
      </c>
      <c r="B17" s="15">
        <f>D15+D14+D13</f>
        <v>167335.19999999998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4.5" customHeight="1">
      <c r="A1" s="29" t="s">
        <v>61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27</v>
      </c>
      <c r="C7" s="7">
        <v>27</v>
      </c>
      <c r="D7" s="8" t="s">
        <v>4</v>
      </c>
      <c r="E7" s="2"/>
    </row>
    <row r="8" spans="1:5" ht="15.75">
      <c r="A8" s="6" t="s">
        <v>8</v>
      </c>
      <c r="B8" s="7">
        <f>B7/5</f>
        <v>5.4</v>
      </c>
      <c r="C8" s="7">
        <f>C7*12</f>
        <v>324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827.82</v>
      </c>
      <c r="C12" s="6">
        <f>0.06*12*365*C7</f>
        <v>7095.6</v>
      </c>
      <c r="D12" s="10">
        <f>C12-B12</f>
        <v>6267.780000000001</v>
      </c>
      <c r="E12" s="2"/>
    </row>
    <row r="13" spans="1:4" ht="18" customHeight="1">
      <c r="A13" s="9" t="s">
        <v>12</v>
      </c>
      <c r="B13" s="11">
        <f>B12*B10</f>
        <v>1903.9859999999999</v>
      </c>
      <c r="C13" s="9">
        <f>C12*C10</f>
        <v>16319.88</v>
      </c>
      <c r="D13" s="10">
        <f>C13-B13</f>
        <v>14415.894</v>
      </c>
    </row>
    <row r="14" spans="1:4" ht="16.5" customHeight="1">
      <c r="A14" s="9" t="s">
        <v>13</v>
      </c>
      <c r="B14" s="9">
        <f>B8*B5</f>
        <v>2700</v>
      </c>
      <c r="C14" s="9">
        <f>C8*C5</f>
        <v>4860</v>
      </c>
      <c r="D14" s="10">
        <f>C14-B14</f>
        <v>2160</v>
      </c>
    </row>
    <row r="15" spans="1:4" ht="26.25" customHeight="1">
      <c r="A15" s="9" t="s">
        <v>14</v>
      </c>
      <c r="B15" s="9">
        <f>B9*B8</f>
        <v>346.734</v>
      </c>
      <c r="C15" s="9">
        <f>C9*C8</f>
        <v>20804.039999999997</v>
      </c>
      <c r="D15" s="10">
        <f>C15-B15</f>
        <v>20457.305999999997</v>
      </c>
    </row>
    <row r="16" spans="1:4" ht="40.5" customHeight="1">
      <c r="A16" s="12" t="s">
        <v>15</v>
      </c>
      <c r="B16" s="13">
        <f>B15+B14</f>
        <v>3046.734</v>
      </c>
      <c r="C16" s="9">
        <f>C15+C14</f>
        <v>25664.039999999997</v>
      </c>
      <c r="D16" s="14"/>
    </row>
    <row r="17" spans="1:4" ht="40.5" customHeight="1">
      <c r="A17" s="12" t="s">
        <v>18</v>
      </c>
      <c r="B17" s="15">
        <f>D15+D14+D13</f>
        <v>37033.2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0.5" customHeight="1">
      <c r="A1" s="29" t="s">
        <v>62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30</v>
      </c>
      <c r="C7" s="7">
        <v>30</v>
      </c>
      <c r="D7" s="8" t="s">
        <v>4</v>
      </c>
      <c r="E7" s="2"/>
    </row>
    <row r="8" spans="1:5" ht="15.75">
      <c r="A8" s="6" t="s">
        <v>8</v>
      </c>
      <c r="B8" s="7">
        <f>B7/5</f>
        <v>6</v>
      </c>
      <c r="C8" s="7">
        <f>C7*12</f>
        <v>360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919.8</v>
      </c>
      <c r="C12" s="6">
        <f>0.06*12*365*C7</f>
        <v>7884</v>
      </c>
      <c r="D12" s="10">
        <f>C12-B12</f>
        <v>6964.2</v>
      </c>
      <c r="E12" s="2"/>
    </row>
    <row r="13" spans="1:4" ht="18" customHeight="1">
      <c r="A13" s="9" t="s">
        <v>12</v>
      </c>
      <c r="B13" s="11">
        <f>B12*B10</f>
        <v>2115.5399999999995</v>
      </c>
      <c r="C13" s="9">
        <f>C12*C10</f>
        <v>18133.199999999997</v>
      </c>
      <c r="D13" s="10">
        <f>C13-B13</f>
        <v>16017.659999999998</v>
      </c>
    </row>
    <row r="14" spans="1:4" ht="16.5" customHeight="1">
      <c r="A14" s="9" t="s">
        <v>13</v>
      </c>
      <c r="B14" s="9">
        <f>B8*B5</f>
        <v>3000</v>
      </c>
      <c r="C14" s="9">
        <f>C8*C5</f>
        <v>5400</v>
      </c>
      <c r="D14" s="10">
        <f>C14-B14</f>
        <v>2400</v>
      </c>
    </row>
    <row r="15" spans="1:4" ht="26.25" customHeight="1">
      <c r="A15" s="9" t="s">
        <v>14</v>
      </c>
      <c r="B15" s="9">
        <f>B9*B8</f>
        <v>385.26</v>
      </c>
      <c r="C15" s="9">
        <f>C9*C8</f>
        <v>23115.6</v>
      </c>
      <c r="D15" s="10">
        <f>C15-B15</f>
        <v>22730.34</v>
      </c>
    </row>
    <row r="16" spans="1:4" ht="40.5" customHeight="1">
      <c r="A16" s="12" t="s">
        <v>15</v>
      </c>
      <c r="B16" s="13">
        <f>B15+B14</f>
        <v>3385.26</v>
      </c>
      <c r="C16" s="9">
        <f>C15+C14</f>
        <v>28515.6</v>
      </c>
      <c r="D16" s="14"/>
    </row>
    <row r="17" spans="1:4" ht="40.5" customHeight="1">
      <c r="A17" s="12" t="s">
        <v>18</v>
      </c>
      <c r="B17" s="15">
        <f>D15+D14+D13</f>
        <v>41148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1.25" customHeight="1">
      <c r="A1" s="29" t="s">
        <v>63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12</v>
      </c>
      <c r="C7" s="7">
        <v>12</v>
      </c>
      <c r="D7" s="8" t="s">
        <v>4</v>
      </c>
      <c r="E7" s="2"/>
    </row>
    <row r="8" spans="1:5" ht="15.75">
      <c r="A8" s="6" t="s">
        <v>8</v>
      </c>
      <c r="B8" s="7">
        <f>B7/5</f>
        <v>2.4</v>
      </c>
      <c r="C8" s="7">
        <f>C7*12</f>
        <v>144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367.92</v>
      </c>
      <c r="C12" s="6">
        <f>0.06*12*365*C7</f>
        <v>3153.6000000000004</v>
      </c>
      <c r="D12" s="10">
        <f>C12-B12</f>
        <v>2785.6800000000003</v>
      </c>
      <c r="E12" s="2"/>
    </row>
    <row r="13" spans="1:4" ht="18" customHeight="1">
      <c r="A13" s="9" t="s">
        <v>12</v>
      </c>
      <c r="B13" s="11">
        <f>B12*B10</f>
        <v>846.216</v>
      </c>
      <c r="C13" s="9">
        <f>C12*C10</f>
        <v>7253.280000000001</v>
      </c>
      <c r="D13" s="10">
        <f>C13-B13</f>
        <v>6407.064</v>
      </c>
    </row>
    <row r="14" spans="1:4" ht="16.5" customHeight="1">
      <c r="A14" s="9" t="s">
        <v>13</v>
      </c>
      <c r="B14" s="9">
        <f>B8*B5</f>
        <v>1200</v>
      </c>
      <c r="C14" s="9">
        <f>C8*C5</f>
        <v>2160</v>
      </c>
      <c r="D14" s="10">
        <f>C14-B14</f>
        <v>960</v>
      </c>
    </row>
    <row r="15" spans="1:4" ht="26.25" customHeight="1">
      <c r="A15" s="9" t="s">
        <v>14</v>
      </c>
      <c r="B15" s="9">
        <f>B9*B8</f>
        <v>154.10399999999998</v>
      </c>
      <c r="C15" s="9">
        <f>C9*C8</f>
        <v>9246.24</v>
      </c>
      <c r="D15" s="10">
        <f>C15-B15</f>
        <v>9092.136</v>
      </c>
    </row>
    <row r="16" spans="1:4" ht="40.5" customHeight="1">
      <c r="A16" s="12" t="s">
        <v>15</v>
      </c>
      <c r="B16" s="13">
        <f>B15+B14</f>
        <v>1354.104</v>
      </c>
      <c r="C16" s="9">
        <f>C15+C14</f>
        <v>11406.24</v>
      </c>
      <c r="D16" s="14"/>
    </row>
    <row r="17" spans="1:4" ht="40.5" customHeight="1">
      <c r="A17" s="12" t="s">
        <v>18</v>
      </c>
      <c r="B17" s="15">
        <f>D15+D14+D13</f>
        <v>16459.2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9" customHeight="1">
      <c r="A1" s="29" t="s">
        <v>64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45</v>
      </c>
      <c r="C7" s="7">
        <v>45</v>
      </c>
      <c r="D7" s="8" t="s">
        <v>4</v>
      </c>
      <c r="E7" s="2"/>
    </row>
    <row r="8" spans="1:5" ht="15.75">
      <c r="A8" s="6" t="s">
        <v>8</v>
      </c>
      <c r="B8" s="7">
        <f>B7/5</f>
        <v>9</v>
      </c>
      <c r="C8" s="7">
        <f>C7*12</f>
        <v>540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1379.7</v>
      </c>
      <c r="C12" s="6">
        <f>0.06*12*365*C7</f>
        <v>11826</v>
      </c>
      <c r="D12" s="10">
        <f>C12-B12</f>
        <v>10446.3</v>
      </c>
      <c r="E12" s="2"/>
    </row>
    <row r="13" spans="1:4" ht="18" customHeight="1">
      <c r="A13" s="9" t="s">
        <v>12</v>
      </c>
      <c r="B13" s="11">
        <f>B12*B10</f>
        <v>3173.31</v>
      </c>
      <c r="C13" s="9">
        <f>C12*C10</f>
        <v>27199.8</v>
      </c>
      <c r="D13" s="10">
        <f>C13-B13</f>
        <v>24026.489999999998</v>
      </c>
    </row>
    <row r="14" spans="1:4" ht="16.5" customHeight="1">
      <c r="A14" s="9" t="s">
        <v>13</v>
      </c>
      <c r="B14" s="9">
        <f>B8*B5</f>
        <v>4500</v>
      </c>
      <c r="C14" s="9">
        <f>C8*C5</f>
        <v>8100</v>
      </c>
      <c r="D14" s="10">
        <f>C14-B14</f>
        <v>3600</v>
      </c>
    </row>
    <row r="15" spans="1:4" ht="26.25" customHeight="1">
      <c r="A15" s="9" t="s">
        <v>14</v>
      </c>
      <c r="B15" s="9">
        <f>B9*B8</f>
        <v>577.89</v>
      </c>
      <c r="C15" s="9">
        <f>C9*C8</f>
        <v>34673.399999999994</v>
      </c>
      <c r="D15" s="10">
        <f>C15-B15</f>
        <v>34095.509999999995</v>
      </c>
    </row>
    <row r="16" spans="1:4" ht="40.5" customHeight="1">
      <c r="A16" s="12" t="s">
        <v>15</v>
      </c>
      <c r="B16" s="13">
        <f>B15+B14</f>
        <v>5077.89</v>
      </c>
      <c r="C16" s="9">
        <f>C15+C14</f>
        <v>42773.399999999994</v>
      </c>
      <c r="D16" s="14"/>
    </row>
    <row r="17" spans="1:4" ht="40.5" customHeight="1">
      <c r="A17" s="12" t="s">
        <v>18</v>
      </c>
      <c r="B17" s="15">
        <f>D15+D14+D13</f>
        <v>61721.99999999999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12.5" customHeight="1">
      <c r="A1" s="29" t="s">
        <v>65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16</v>
      </c>
      <c r="C7" s="7">
        <v>16</v>
      </c>
      <c r="D7" s="8" t="s">
        <v>4</v>
      </c>
      <c r="E7" s="2"/>
    </row>
    <row r="8" spans="1:5" ht="15.75">
      <c r="A8" s="6" t="s">
        <v>8</v>
      </c>
      <c r="B8" s="7">
        <f>B7/5</f>
        <v>3.2</v>
      </c>
      <c r="C8" s="7">
        <f>C7*12</f>
        <v>192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490.56</v>
      </c>
      <c r="C12" s="6">
        <f>0.06*12*365*C7</f>
        <v>4204.8</v>
      </c>
      <c r="D12" s="10">
        <f>C12-B12</f>
        <v>3714.2400000000002</v>
      </c>
      <c r="E12" s="2"/>
    </row>
    <row r="13" spans="1:4" ht="18" customHeight="1">
      <c r="A13" s="9" t="s">
        <v>12</v>
      </c>
      <c r="B13" s="11">
        <f>B12*B10</f>
        <v>1128.288</v>
      </c>
      <c r="C13" s="9">
        <f>C12*C10</f>
        <v>9671.039999999999</v>
      </c>
      <c r="D13" s="10">
        <f>C13-B13</f>
        <v>8542.751999999999</v>
      </c>
    </row>
    <row r="14" spans="1:4" ht="16.5" customHeight="1">
      <c r="A14" s="9" t="s">
        <v>13</v>
      </c>
      <c r="B14" s="9">
        <f>B8*B5</f>
        <v>1600</v>
      </c>
      <c r="C14" s="9">
        <f>C8*C5</f>
        <v>2880</v>
      </c>
      <c r="D14" s="10">
        <f>C14-B14</f>
        <v>1280</v>
      </c>
    </row>
    <row r="15" spans="1:4" ht="26.25" customHeight="1">
      <c r="A15" s="9" t="s">
        <v>14</v>
      </c>
      <c r="B15" s="9">
        <f>B9*B8</f>
        <v>205.47199999999998</v>
      </c>
      <c r="C15" s="9">
        <f>C9*C8</f>
        <v>12328.32</v>
      </c>
      <c r="D15" s="10">
        <f>C15-B15</f>
        <v>12122.848</v>
      </c>
    </row>
    <row r="16" spans="1:4" ht="40.5" customHeight="1">
      <c r="A16" s="12" t="s">
        <v>15</v>
      </c>
      <c r="B16" s="13">
        <f>B15+B14</f>
        <v>1805.472</v>
      </c>
      <c r="C16" s="9">
        <f>C15+C14</f>
        <v>15208.32</v>
      </c>
      <c r="D16" s="14"/>
    </row>
    <row r="17" spans="1:4" ht="40.5" customHeight="1">
      <c r="A17" s="12" t="s">
        <v>18</v>
      </c>
      <c r="B17" s="15">
        <f>D15+D14+D13</f>
        <v>21945.6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8" customHeight="1">
      <c r="A1" s="29" t="s">
        <v>66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30</v>
      </c>
      <c r="C7" s="7">
        <v>30</v>
      </c>
      <c r="D7" s="8" t="s">
        <v>4</v>
      </c>
      <c r="E7" s="2"/>
    </row>
    <row r="8" spans="1:5" ht="15.75">
      <c r="A8" s="6" t="s">
        <v>8</v>
      </c>
      <c r="B8" s="7">
        <f>B7/5</f>
        <v>6</v>
      </c>
      <c r="C8" s="7">
        <f>C7*12</f>
        <v>360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919.8</v>
      </c>
      <c r="C12" s="6">
        <f>0.06*12*365*C7</f>
        <v>7884</v>
      </c>
      <c r="D12" s="10">
        <f>C12-B12</f>
        <v>6964.2</v>
      </c>
      <c r="E12" s="2"/>
    </row>
    <row r="13" spans="1:4" ht="18" customHeight="1">
      <c r="A13" s="9" t="s">
        <v>12</v>
      </c>
      <c r="B13" s="11">
        <f>B12*B10</f>
        <v>2115.5399999999995</v>
      </c>
      <c r="C13" s="9">
        <f>C12*C10</f>
        <v>18133.199999999997</v>
      </c>
      <c r="D13" s="10">
        <f>C13-B13</f>
        <v>16017.659999999998</v>
      </c>
    </row>
    <row r="14" spans="1:4" ht="16.5" customHeight="1">
      <c r="A14" s="9" t="s">
        <v>13</v>
      </c>
      <c r="B14" s="9">
        <f>B8*B5</f>
        <v>3000</v>
      </c>
      <c r="C14" s="9">
        <f>C8*C5</f>
        <v>5400</v>
      </c>
      <c r="D14" s="10">
        <f>C14-B14</f>
        <v>2400</v>
      </c>
    </row>
    <row r="15" spans="1:4" ht="26.25" customHeight="1">
      <c r="A15" s="9" t="s">
        <v>14</v>
      </c>
      <c r="B15" s="9">
        <f>B9*B8</f>
        <v>385.26</v>
      </c>
      <c r="C15" s="9">
        <f>C9*C8</f>
        <v>23115.6</v>
      </c>
      <c r="D15" s="10">
        <f>C15-B15</f>
        <v>22730.34</v>
      </c>
    </row>
    <row r="16" spans="1:4" ht="40.5" customHeight="1">
      <c r="A16" s="12" t="s">
        <v>15</v>
      </c>
      <c r="B16" s="13">
        <f>B15+B14</f>
        <v>3385.26</v>
      </c>
      <c r="C16" s="9">
        <f>C15+C14</f>
        <v>28515.6</v>
      </c>
      <c r="D16" s="14"/>
    </row>
    <row r="17" spans="1:4" ht="40.5" customHeight="1">
      <c r="A17" s="12" t="s">
        <v>18</v>
      </c>
      <c r="B17" s="15">
        <f>D15+D14+D13</f>
        <v>41148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2" customHeight="1">
      <c r="A1" s="29" t="s">
        <v>67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14</v>
      </c>
      <c r="C7" s="7">
        <v>14</v>
      </c>
      <c r="D7" s="8" t="s">
        <v>4</v>
      </c>
      <c r="E7" s="2"/>
    </row>
    <row r="8" spans="1:5" ht="15.75">
      <c r="A8" s="6" t="s">
        <v>8</v>
      </c>
      <c r="B8" s="7">
        <f>B7/5</f>
        <v>2.8</v>
      </c>
      <c r="C8" s="7">
        <f>C7*12</f>
        <v>168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429.24</v>
      </c>
      <c r="C12" s="6">
        <f>0.06*12*365*C7</f>
        <v>3679.2000000000003</v>
      </c>
      <c r="D12" s="10">
        <f>C12-B12</f>
        <v>3249.96</v>
      </c>
      <c r="E12" s="2"/>
    </row>
    <row r="13" spans="1:4" ht="18" customHeight="1">
      <c r="A13" s="9" t="s">
        <v>12</v>
      </c>
      <c r="B13" s="11">
        <f>B12*B10</f>
        <v>987.252</v>
      </c>
      <c r="C13" s="9">
        <f>C12*C10</f>
        <v>8462.16</v>
      </c>
      <c r="D13" s="10">
        <f>C13-B13</f>
        <v>7474.907999999999</v>
      </c>
    </row>
    <row r="14" spans="1:4" ht="16.5" customHeight="1">
      <c r="A14" s="9" t="s">
        <v>13</v>
      </c>
      <c r="B14" s="9">
        <f>B8*B5</f>
        <v>1400</v>
      </c>
      <c r="C14" s="9">
        <f>C8*C5</f>
        <v>2520</v>
      </c>
      <c r="D14" s="10">
        <f>C14-B14</f>
        <v>1120</v>
      </c>
    </row>
    <row r="15" spans="1:4" ht="26.25" customHeight="1">
      <c r="A15" s="9" t="s">
        <v>14</v>
      </c>
      <c r="B15" s="9">
        <f>B9*B8</f>
        <v>179.78799999999998</v>
      </c>
      <c r="C15" s="9">
        <f>C9*C8</f>
        <v>10787.279999999999</v>
      </c>
      <c r="D15" s="10">
        <f>C15-B15</f>
        <v>10607.491999999998</v>
      </c>
    </row>
    <row r="16" spans="1:4" ht="40.5" customHeight="1">
      <c r="A16" s="12" t="s">
        <v>15</v>
      </c>
      <c r="B16" s="13">
        <f>B15+B14</f>
        <v>1579.788</v>
      </c>
      <c r="C16" s="9">
        <f>C15+C14</f>
        <v>13307.279999999999</v>
      </c>
      <c r="D16" s="14"/>
    </row>
    <row r="17" spans="1:4" ht="40.5" customHeight="1">
      <c r="A17" s="12" t="s">
        <v>18</v>
      </c>
      <c r="B17" s="15">
        <f>D15+D14+D13</f>
        <v>19202.399999999998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0.5" customHeight="1">
      <c r="A1" s="29" t="s">
        <v>68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120</v>
      </c>
      <c r="C7" s="7">
        <v>120</v>
      </c>
      <c r="D7" s="8" t="s">
        <v>4</v>
      </c>
      <c r="E7" s="2"/>
    </row>
    <row r="8" spans="1:5" ht="15.75">
      <c r="A8" s="6" t="s">
        <v>8</v>
      </c>
      <c r="B8" s="7">
        <f>B7/5</f>
        <v>24</v>
      </c>
      <c r="C8" s="7">
        <f>C7*12</f>
        <v>1440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3679.2</v>
      </c>
      <c r="C12" s="6">
        <f>0.06*12*365*C7</f>
        <v>31536</v>
      </c>
      <c r="D12" s="10">
        <f>C12-B12</f>
        <v>27856.8</v>
      </c>
      <c r="E12" s="2"/>
    </row>
    <row r="13" spans="1:4" ht="18" customHeight="1">
      <c r="A13" s="9" t="s">
        <v>12</v>
      </c>
      <c r="B13" s="11">
        <f>B12*B10</f>
        <v>8462.159999999998</v>
      </c>
      <c r="C13" s="9">
        <f>C12*C10</f>
        <v>72532.79999999999</v>
      </c>
      <c r="D13" s="10">
        <f>C13-B13</f>
        <v>64070.63999999999</v>
      </c>
    </row>
    <row r="14" spans="1:4" ht="16.5" customHeight="1">
      <c r="A14" s="9" t="s">
        <v>13</v>
      </c>
      <c r="B14" s="9">
        <f>B8*B5</f>
        <v>12000</v>
      </c>
      <c r="C14" s="9">
        <f>C8*C5</f>
        <v>21600</v>
      </c>
      <c r="D14" s="10">
        <f>C14-B14</f>
        <v>9600</v>
      </c>
    </row>
    <row r="15" spans="1:4" ht="26.25" customHeight="1">
      <c r="A15" s="9" t="s">
        <v>14</v>
      </c>
      <c r="B15" s="9">
        <f>B9*B8</f>
        <v>1541.04</v>
      </c>
      <c r="C15" s="9">
        <f>C9*C8</f>
        <v>92462.4</v>
      </c>
      <c r="D15" s="10">
        <f>C15-B15</f>
        <v>90921.36</v>
      </c>
    </row>
    <row r="16" spans="1:4" ht="40.5" customHeight="1">
      <c r="A16" s="12" t="s">
        <v>15</v>
      </c>
      <c r="B16" s="13">
        <f>B15+B14</f>
        <v>13541.04</v>
      </c>
      <c r="C16" s="9">
        <f>C15+C14</f>
        <v>114062.4</v>
      </c>
      <c r="D16" s="14"/>
    </row>
    <row r="17" spans="1:4" ht="40.5" customHeight="1">
      <c r="A17" s="12" t="s">
        <v>18</v>
      </c>
      <c r="B17" s="15">
        <f>D15+D14+D13</f>
        <v>164592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9.5" customHeight="1">
      <c r="A1" s="29" t="s">
        <v>69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26</v>
      </c>
      <c r="C7" s="7">
        <v>26</v>
      </c>
      <c r="D7" s="8" t="s">
        <v>4</v>
      </c>
      <c r="E7" s="2"/>
    </row>
    <row r="8" spans="1:5" ht="15.75">
      <c r="A8" s="6" t="s">
        <v>8</v>
      </c>
      <c r="B8" s="7">
        <f>B7/5</f>
        <v>5.2</v>
      </c>
      <c r="C8" s="7">
        <f>C7*12</f>
        <v>312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797.16</v>
      </c>
      <c r="C12" s="6">
        <f>0.06*12*365*C7</f>
        <v>6832.8</v>
      </c>
      <c r="D12" s="10">
        <f>C12-B12</f>
        <v>6035.64</v>
      </c>
      <c r="E12" s="2"/>
    </row>
    <row r="13" spans="1:4" ht="18" customHeight="1">
      <c r="A13" s="9" t="s">
        <v>12</v>
      </c>
      <c r="B13" s="11">
        <f>B12*B10</f>
        <v>1833.4679999999998</v>
      </c>
      <c r="C13" s="9">
        <f>C12*C10</f>
        <v>15715.439999999999</v>
      </c>
      <c r="D13" s="10">
        <f>C13-B13</f>
        <v>13881.971999999998</v>
      </c>
    </row>
    <row r="14" spans="1:4" ht="16.5" customHeight="1">
      <c r="A14" s="9" t="s">
        <v>13</v>
      </c>
      <c r="B14" s="9">
        <f>B8*B5</f>
        <v>2600</v>
      </c>
      <c r="C14" s="9">
        <f>C8*C5</f>
        <v>4680</v>
      </c>
      <c r="D14" s="10">
        <f>C14-B14</f>
        <v>2080</v>
      </c>
    </row>
    <row r="15" spans="1:4" ht="26.25" customHeight="1">
      <c r="A15" s="9" t="s">
        <v>14</v>
      </c>
      <c r="B15" s="9">
        <f>B9*B8</f>
        <v>333.892</v>
      </c>
      <c r="C15" s="9">
        <f>C9*C8</f>
        <v>20033.519999999997</v>
      </c>
      <c r="D15" s="10">
        <f>C15-B15</f>
        <v>19699.627999999997</v>
      </c>
    </row>
    <row r="16" spans="1:4" ht="40.5" customHeight="1">
      <c r="A16" s="12" t="s">
        <v>15</v>
      </c>
      <c r="B16" s="13">
        <f>B15+B14</f>
        <v>2933.892</v>
      </c>
      <c r="C16" s="9">
        <f>C15+C14</f>
        <v>24713.519999999997</v>
      </c>
      <c r="D16" s="14"/>
    </row>
    <row r="17" spans="1:4" ht="40.5" customHeight="1">
      <c r="A17" s="12" t="s">
        <v>18</v>
      </c>
      <c r="B17" s="15">
        <f>D15+D14+D13</f>
        <v>35661.59999999999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1.25" customHeight="1">
      <c r="A1" s="29" t="s">
        <v>26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112</v>
      </c>
      <c r="C7" s="7">
        <v>112</v>
      </c>
      <c r="D7" s="8" t="s">
        <v>4</v>
      </c>
      <c r="E7" s="2"/>
    </row>
    <row r="8" spans="1:5" ht="15.75">
      <c r="A8" s="6" t="s">
        <v>8</v>
      </c>
      <c r="B8" s="7">
        <f>B7/5</f>
        <v>22.4</v>
      </c>
      <c r="C8" s="7">
        <f>C7*12</f>
        <v>1344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3433.92</v>
      </c>
      <c r="C12" s="6">
        <f>0.06*12*365*C7</f>
        <v>29433.600000000002</v>
      </c>
      <c r="D12" s="10">
        <f>C12-B12</f>
        <v>25999.68</v>
      </c>
      <c r="E12" s="2"/>
    </row>
    <row r="13" spans="1:4" ht="18" customHeight="1">
      <c r="A13" s="9" t="s">
        <v>12</v>
      </c>
      <c r="B13" s="11">
        <f>B12*B10</f>
        <v>7898.016</v>
      </c>
      <c r="C13" s="9">
        <f>C12*C10</f>
        <v>67697.28</v>
      </c>
      <c r="D13" s="10">
        <f>C13-B13</f>
        <v>59799.263999999996</v>
      </c>
    </row>
    <row r="14" spans="1:4" ht="16.5" customHeight="1">
      <c r="A14" s="9" t="s">
        <v>13</v>
      </c>
      <c r="B14" s="9">
        <f>B8*B5</f>
        <v>11200</v>
      </c>
      <c r="C14" s="9">
        <f>C8*C5</f>
        <v>20160</v>
      </c>
      <c r="D14" s="10">
        <f>C14-B14</f>
        <v>8960</v>
      </c>
    </row>
    <row r="15" spans="1:4" ht="26.25" customHeight="1">
      <c r="A15" s="9" t="s">
        <v>14</v>
      </c>
      <c r="B15" s="9">
        <f>B9*B8</f>
        <v>1438.3039999999999</v>
      </c>
      <c r="C15" s="9">
        <f>C9*C8</f>
        <v>86298.23999999999</v>
      </c>
      <c r="D15" s="10">
        <f>C15-B15</f>
        <v>84859.93599999999</v>
      </c>
    </row>
    <row r="16" spans="1:4" ht="40.5" customHeight="1">
      <c r="A16" s="12" t="s">
        <v>15</v>
      </c>
      <c r="B16" s="13">
        <f>B15+B14</f>
        <v>12638.304</v>
      </c>
      <c r="C16" s="9">
        <f>C15+C14</f>
        <v>106458.23999999999</v>
      </c>
      <c r="D16" s="14"/>
    </row>
    <row r="17" spans="1:4" ht="40.5" customHeight="1">
      <c r="A17" s="12" t="s">
        <v>18</v>
      </c>
      <c r="B17" s="15">
        <f>D15+D14+D13</f>
        <v>153619.19999999998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11" customHeight="1">
      <c r="A1" s="29" t="s">
        <v>70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60</v>
      </c>
      <c r="C7" s="7">
        <v>60</v>
      </c>
      <c r="D7" s="8" t="s">
        <v>4</v>
      </c>
      <c r="E7" s="2"/>
    </row>
    <row r="8" spans="1:5" ht="15.75">
      <c r="A8" s="6" t="s">
        <v>8</v>
      </c>
      <c r="B8" s="7">
        <f>B7/5</f>
        <v>12</v>
      </c>
      <c r="C8" s="7">
        <f>C7*12</f>
        <v>720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1839.6</v>
      </c>
      <c r="C12" s="6">
        <f>0.06*12*365*C7</f>
        <v>15768</v>
      </c>
      <c r="D12" s="10">
        <f>C12-B12</f>
        <v>13928.4</v>
      </c>
      <c r="E12" s="2"/>
    </row>
    <row r="13" spans="1:4" ht="18" customHeight="1">
      <c r="A13" s="9" t="s">
        <v>12</v>
      </c>
      <c r="B13" s="11">
        <f>B12*B10</f>
        <v>4231.079999999999</v>
      </c>
      <c r="C13" s="9">
        <f>C12*C10</f>
        <v>36266.399999999994</v>
      </c>
      <c r="D13" s="10">
        <f>C13-B13</f>
        <v>32035.319999999996</v>
      </c>
    </row>
    <row r="14" spans="1:4" ht="16.5" customHeight="1">
      <c r="A14" s="9" t="s">
        <v>13</v>
      </c>
      <c r="B14" s="9">
        <f>B8*B5</f>
        <v>6000</v>
      </c>
      <c r="C14" s="9">
        <f>C8*C5</f>
        <v>10800</v>
      </c>
      <c r="D14" s="10">
        <f>C14-B14</f>
        <v>4800</v>
      </c>
    </row>
    <row r="15" spans="1:4" ht="26.25" customHeight="1">
      <c r="A15" s="9" t="s">
        <v>14</v>
      </c>
      <c r="B15" s="9">
        <f>B9*B8</f>
        <v>770.52</v>
      </c>
      <c r="C15" s="9">
        <f>C9*C8</f>
        <v>46231.2</v>
      </c>
      <c r="D15" s="10">
        <f>C15-B15</f>
        <v>45460.68</v>
      </c>
    </row>
    <row r="16" spans="1:4" ht="40.5" customHeight="1">
      <c r="A16" s="12" t="s">
        <v>15</v>
      </c>
      <c r="B16" s="13">
        <f>B15+B14</f>
        <v>6770.52</v>
      </c>
      <c r="C16" s="9">
        <f>C15+C14</f>
        <v>57031.2</v>
      </c>
      <c r="D16" s="14"/>
    </row>
    <row r="17" spans="1:4" ht="40.5" customHeight="1">
      <c r="A17" s="12" t="s">
        <v>18</v>
      </c>
      <c r="B17" s="15">
        <f>D15+D14+D13</f>
        <v>82296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7.25" customHeight="1">
      <c r="A1" s="29" t="s">
        <v>71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10</v>
      </c>
      <c r="C7" s="7">
        <v>10</v>
      </c>
      <c r="D7" s="8" t="s">
        <v>4</v>
      </c>
      <c r="E7" s="2"/>
    </row>
    <row r="8" spans="1:5" ht="15.75">
      <c r="A8" s="6" t="s">
        <v>8</v>
      </c>
      <c r="B8" s="7">
        <f>B7/5</f>
        <v>2</v>
      </c>
      <c r="C8" s="7">
        <f>C7*12</f>
        <v>120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306.6</v>
      </c>
      <c r="C12" s="6">
        <f>0.06*12*365*C7</f>
        <v>2628</v>
      </c>
      <c r="D12" s="10">
        <f>C12-B12</f>
        <v>2321.4</v>
      </c>
      <c r="E12" s="2"/>
    </row>
    <row r="13" spans="1:4" ht="18" customHeight="1">
      <c r="A13" s="9" t="s">
        <v>12</v>
      </c>
      <c r="B13" s="11">
        <f>B12*B10</f>
        <v>705.18</v>
      </c>
      <c r="C13" s="9">
        <f>C12*C10</f>
        <v>6044.4</v>
      </c>
      <c r="D13" s="10">
        <f>C13-B13</f>
        <v>5339.219999999999</v>
      </c>
    </row>
    <row r="14" spans="1:4" ht="16.5" customHeight="1">
      <c r="A14" s="9" t="s">
        <v>13</v>
      </c>
      <c r="B14" s="9">
        <f>B8*B5</f>
        <v>1000</v>
      </c>
      <c r="C14" s="9">
        <f>C8*C5</f>
        <v>1800</v>
      </c>
      <c r="D14" s="10">
        <f>C14-B14</f>
        <v>800</v>
      </c>
    </row>
    <row r="15" spans="1:4" ht="26.25" customHeight="1">
      <c r="A15" s="9" t="s">
        <v>14</v>
      </c>
      <c r="B15" s="9">
        <f>B9*B8</f>
        <v>128.42</v>
      </c>
      <c r="C15" s="9">
        <f>C9*C8</f>
        <v>7705.199999999999</v>
      </c>
      <c r="D15" s="10">
        <f>C15-B15</f>
        <v>7576.779999999999</v>
      </c>
    </row>
    <row r="16" spans="1:4" ht="40.5" customHeight="1">
      <c r="A16" s="12" t="s">
        <v>15</v>
      </c>
      <c r="B16" s="13">
        <f>B15+B14</f>
        <v>1128.42</v>
      </c>
      <c r="C16" s="9">
        <f>C15+C14</f>
        <v>9505.199999999999</v>
      </c>
      <c r="D16" s="14"/>
    </row>
    <row r="17" spans="1:4" ht="40.5" customHeight="1">
      <c r="A17" s="12" t="s">
        <v>18</v>
      </c>
      <c r="B17" s="15">
        <f>D15+D14+D13</f>
        <v>13715.999999999998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5" customHeight="1">
      <c r="A1" s="29" t="s">
        <v>72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32</v>
      </c>
      <c r="C7" s="7">
        <v>32</v>
      </c>
      <c r="D7" s="8" t="s">
        <v>4</v>
      </c>
      <c r="E7" s="2"/>
    </row>
    <row r="8" spans="1:5" ht="15.75">
      <c r="A8" s="6" t="s">
        <v>8</v>
      </c>
      <c r="B8" s="7">
        <f>B7/5</f>
        <v>6.4</v>
      </c>
      <c r="C8" s="7">
        <f>C7*12</f>
        <v>384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981.12</v>
      </c>
      <c r="C12" s="6">
        <f>0.06*12*365*C7</f>
        <v>8409.6</v>
      </c>
      <c r="D12" s="10">
        <f>C12-B12</f>
        <v>7428.4800000000005</v>
      </c>
      <c r="E12" s="2"/>
    </row>
    <row r="13" spans="1:4" ht="18" customHeight="1">
      <c r="A13" s="9" t="s">
        <v>12</v>
      </c>
      <c r="B13" s="11">
        <f>B12*B10</f>
        <v>2256.576</v>
      </c>
      <c r="C13" s="9">
        <f>C12*C10</f>
        <v>19342.079999999998</v>
      </c>
      <c r="D13" s="10">
        <f>C13-B13</f>
        <v>17085.503999999997</v>
      </c>
    </row>
    <row r="14" spans="1:4" ht="16.5" customHeight="1">
      <c r="A14" s="9" t="s">
        <v>13</v>
      </c>
      <c r="B14" s="9">
        <f>B8*B5</f>
        <v>3200</v>
      </c>
      <c r="C14" s="9">
        <f>C8*C5</f>
        <v>5760</v>
      </c>
      <c r="D14" s="10">
        <f>C14-B14</f>
        <v>2560</v>
      </c>
    </row>
    <row r="15" spans="1:4" ht="26.25" customHeight="1">
      <c r="A15" s="9" t="s">
        <v>14</v>
      </c>
      <c r="B15" s="9">
        <f>B9*B8</f>
        <v>410.94399999999996</v>
      </c>
      <c r="C15" s="9">
        <f>C9*C8</f>
        <v>24656.64</v>
      </c>
      <c r="D15" s="10">
        <f>C15-B15</f>
        <v>24245.696</v>
      </c>
    </row>
    <row r="16" spans="1:4" ht="40.5" customHeight="1">
      <c r="A16" s="12" t="s">
        <v>15</v>
      </c>
      <c r="B16" s="13">
        <f>B15+B14</f>
        <v>3610.944</v>
      </c>
      <c r="C16" s="9">
        <f>C15+C14</f>
        <v>30416.64</v>
      </c>
      <c r="D16" s="14"/>
    </row>
    <row r="17" spans="1:4" ht="40.5" customHeight="1">
      <c r="A17" s="12" t="s">
        <v>18</v>
      </c>
      <c r="B17" s="15">
        <f>D15+D14+D13</f>
        <v>43891.2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10.25" customHeight="1">
      <c r="A1" s="29" t="s">
        <v>73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68</v>
      </c>
      <c r="C7" s="7">
        <v>68</v>
      </c>
      <c r="D7" s="8" t="s">
        <v>4</v>
      </c>
      <c r="E7" s="2"/>
    </row>
    <row r="8" spans="1:5" ht="15.75">
      <c r="A8" s="6" t="s">
        <v>8</v>
      </c>
      <c r="B8" s="7">
        <f>B7/5</f>
        <v>13.6</v>
      </c>
      <c r="C8" s="7">
        <f>C7*12</f>
        <v>816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2084.88</v>
      </c>
      <c r="C12" s="6">
        <f>0.06*12*365*C7</f>
        <v>17870.4</v>
      </c>
      <c r="D12" s="10">
        <f>C12-B12</f>
        <v>15785.52</v>
      </c>
      <c r="E12" s="2"/>
    </row>
    <row r="13" spans="1:4" ht="18" customHeight="1">
      <c r="A13" s="9" t="s">
        <v>12</v>
      </c>
      <c r="B13" s="11">
        <f>B12*B10</f>
        <v>4795.224</v>
      </c>
      <c r="C13" s="9">
        <f>C12*C10</f>
        <v>41101.92</v>
      </c>
      <c r="D13" s="10">
        <f>C13-B13</f>
        <v>36306.695999999996</v>
      </c>
    </row>
    <row r="14" spans="1:4" ht="16.5" customHeight="1">
      <c r="A14" s="9" t="s">
        <v>13</v>
      </c>
      <c r="B14" s="9">
        <f>B8*B5</f>
        <v>6800</v>
      </c>
      <c r="C14" s="9">
        <f>C8*C5</f>
        <v>12240</v>
      </c>
      <c r="D14" s="10">
        <f>C14-B14</f>
        <v>5440</v>
      </c>
    </row>
    <row r="15" spans="1:4" ht="26.25" customHeight="1">
      <c r="A15" s="9" t="s">
        <v>14</v>
      </c>
      <c r="B15" s="9">
        <f>B9*B8</f>
        <v>873.2559999999999</v>
      </c>
      <c r="C15" s="9">
        <f>C9*C8</f>
        <v>52395.35999999999</v>
      </c>
      <c r="D15" s="10">
        <f>C15-B15</f>
        <v>51522.10399999999</v>
      </c>
    </row>
    <row r="16" spans="1:4" ht="40.5" customHeight="1">
      <c r="A16" s="12" t="s">
        <v>15</v>
      </c>
      <c r="B16" s="13">
        <f>B15+B14</f>
        <v>7673.255999999999</v>
      </c>
      <c r="C16" s="9">
        <f>C15+C14</f>
        <v>64635.35999999999</v>
      </c>
      <c r="D16" s="14"/>
    </row>
    <row r="17" spans="1:4" ht="40.5" customHeight="1">
      <c r="A17" s="12" t="s">
        <v>18</v>
      </c>
      <c r="B17" s="15">
        <f>D15+D14+D13</f>
        <v>93268.79999999999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4.25" customHeight="1">
      <c r="A1" s="29" t="s">
        <v>74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107</v>
      </c>
      <c r="C7" s="7">
        <v>107</v>
      </c>
      <c r="D7" s="8" t="s">
        <v>4</v>
      </c>
      <c r="E7" s="2"/>
    </row>
    <row r="8" spans="1:5" ht="15.75">
      <c r="A8" s="6" t="s">
        <v>8</v>
      </c>
      <c r="B8" s="7">
        <f>B7/5</f>
        <v>21.4</v>
      </c>
      <c r="C8" s="7">
        <f>C7*12</f>
        <v>1284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3280.62</v>
      </c>
      <c r="C12" s="6">
        <f>0.06*12*365*C7</f>
        <v>28119.600000000002</v>
      </c>
      <c r="D12" s="10">
        <f>C12-B12</f>
        <v>24838.980000000003</v>
      </c>
      <c r="E12" s="2"/>
    </row>
    <row r="13" spans="1:4" ht="18" customHeight="1">
      <c r="A13" s="9" t="s">
        <v>12</v>
      </c>
      <c r="B13" s="11">
        <f>B12*B10</f>
        <v>7545.4259999999995</v>
      </c>
      <c r="C13" s="9">
        <f>C12*C10</f>
        <v>64675.08</v>
      </c>
      <c r="D13" s="10">
        <f>C13-B13</f>
        <v>57129.654</v>
      </c>
    </row>
    <row r="14" spans="1:4" ht="16.5" customHeight="1">
      <c r="A14" s="9" t="s">
        <v>13</v>
      </c>
      <c r="B14" s="9">
        <f>B8*B5</f>
        <v>10700</v>
      </c>
      <c r="C14" s="9">
        <f>C8*C5</f>
        <v>19260</v>
      </c>
      <c r="D14" s="10">
        <f>C14-B14</f>
        <v>8560</v>
      </c>
    </row>
    <row r="15" spans="1:4" ht="26.25" customHeight="1">
      <c r="A15" s="9" t="s">
        <v>14</v>
      </c>
      <c r="B15" s="9">
        <f>B9*B8</f>
        <v>1374.0939999999998</v>
      </c>
      <c r="C15" s="9">
        <f>C9*C8</f>
        <v>82445.63999999998</v>
      </c>
      <c r="D15" s="10">
        <f>C15-B15</f>
        <v>81071.54599999999</v>
      </c>
    </row>
    <row r="16" spans="1:4" ht="40.5" customHeight="1">
      <c r="A16" s="12" t="s">
        <v>15</v>
      </c>
      <c r="B16" s="13">
        <f>B15+B14</f>
        <v>12074.094</v>
      </c>
      <c r="C16" s="9">
        <f>C15+C14</f>
        <v>101705.63999999998</v>
      </c>
      <c r="D16" s="14"/>
    </row>
    <row r="17" spans="1:4" ht="40.5" customHeight="1">
      <c r="A17" s="12" t="s">
        <v>18</v>
      </c>
      <c r="B17" s="15">
        <f>D15+D14+D13</f>
        <v>146761.19999999998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7.25" customHeight="1">
      <c r="A1" s="29" t="s">
        <v>75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22</v>
      </c>
      <c r="C7" s="7">
        <v>22</v>
      </c>
      <c r="D7" s="8" t="s">
        <v>4</v>
      </c>
      <c r="E7" s="2"/>
    </row>
    <row r="8" spans="1:5" ht="15.75">
      <c r="A8" s="6" t="s">
        <v>8</v>
      </c>
      <c r="B8" s="7">
        <f>B7/5</f>
        <v>4.4</v>
      </c>
      <c r="C8" s="7">
        <f>C7*12</f>
        <v>264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674.52</v>
      </c>
      <c r="C12" s="6">
        <f>0.06*12*365*C7</f>
        <v>5781.6</v>
      </c>
      <c r="D12" s="10">
        <f>C12-B12</f>
        <v>5107.08</v>
      </c>
      <c r="E12" s="2"/>
    </row>
    <row r="13" spans="1:4" ht="18" customHeight="1">
      <c r="A13" s="9" t="s">
        <v>12</v>
      </c>
      <c r="B13" s="11">
        <f>B12*B10</f>
        <v>1551.3959999999997</v>
      </c>
      <c r="C13" s="9">
        <f>C12*C10</f>
        <v>13297.68</v>
      </c>
      <c r="D13" s="10">
        <f>C13-B13</f>
        <v>11746.284</v>
      </c>
    </row>
    <row r="14" spans="1:4" ht="16.5" customHeight="1">
      <c r="A14" s="9" t="s">
        <v>13</v>
      </c>
      <c r="B14" s="9">
        <f>B8*B5</f>
        <v>2200</v>
      </c>
      <c r="C14" s="9">
        <f>C8*C5</f>
        <v>3960</v>
      </c>
      <c r="D14" s="10">
        <f>C14-B14</f>
        <v>1760</v>
      </c>
    </row>
    <row r="15" spans="1:4" ht="26.25" customHeight="1">
      <c r="A15" s="9" t="s">
        <v>14</v>
      </c>
      <c r="B15" s="9">
        <f>B9*B8</f>
        <v>282.524</v>
      </c>
      <c r="C15" s="9">
        <f>C9*C8</f>
        <v>16951.44</v>
      </c>
      <c r="D15" s="10">
        <f>C15-B15</f>
        <v>16668.915999999997</v>
      </c>
    </row>
    <row r="16" spans="1:4" ht="40.5" customHeight="1">
      <c r="A16" s="12" t="s">
        <v>15</v>
      </c>
      <c r="B16" s="13">
        <f>B15+B14</f>
        <v>2482.524</v>
      </c>
      <c r="C16" s="9">
        <f>C15+C14</f>
        <v>20911.44</v>
      </c>
      <c r="D16" s="14"/>
    </row>
    <row r="17" spans="1:4" ht="40.5" customHeight="1">
      <c r="A17" s="12" t="s">
        <v>18</v>
      </c>
      <c r="B17" s="15">
        <f>D15+D14+D13</f>
        <v>30175.199999999997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4.25" customHeight="1">
      <c r="A1" s="29" t="s">
        <v>76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120</v>
      </c>
      <c r="C7" s="7">
        <v>120</v>
      </c>
      <c r="D7" s="8" t="s">
        <v>4</v>
      </c>
      <c r="E7" s="2"/>
    </row>
    <row r="8" spans="1:5" ht="15.75">
      <c r="A8" s="6" t="s">
        <v>8</v>
      </c>
      <c r="B8" s="7">
        <f>B7/5</f>
        <v>24</v>
      </c>
      <c r="C8" s="7">
        <f>C7*12</f>
        <v>1440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3679.2</v>
      </c>
      <c r="C12" s="6">
        <f>0.06*12*365*C7</f>
        <v>31536</v>
      </c>
      <c r="D12" s="10">
        <f>C12-B12</f>
        <v>27856.8</v>
      </c>
      <c r="E12" s="2"/>
    </row>
    <row r="13" spans="1:4" ht="18" customHeight="1">
      <c r="A13" s="9" t="s">
        <v>12</v>
      </c>
      <c r="B13" s="11">
        <f>B12*B10</f>
        <v>8462.159999999998</v>
      </c>
      <c r="C13" s="9">
        <f>C12*C10</f>
        <v>72532.79999999999</v>
      </c>
      <c r="D13" s="10">
        <f>C13-B13</f>
        <v>64070.63999999999</v>
      </c>
    </row>
    <row r="14" spans="1:4" ht="16.5" customHeight="1">
      <c r="A14" s="9" t="s">
        <v>13</v>
      </c>
      <c r="B14" s="9">
        <f>B8*B5</f>
        <v>12000</v>
      </c>
      <c r="C14" s="9">
        <f>C8*C5</f>
        <v>21600</v>
      </c>
      <c r="D14" s="10">
        <f>C14-B14</f>
        <v>9600</v>
      </c>
    </row>
    <row r="15" spans="1:4" ht="26.25" customHeight="1">
      <c r="A15" s="9" t="s">
        <v>14</v>
      </c>
      <c r="B15" s="9">
        <f>B9*B8</f>
        <v>1541.04</v>
      </c>
      <c r="C15" s="9">
        <f>C9*C8</f>
        <v>92462.4</v>
      </c>
      <c r="D15" s="10">
        <f>C15-B15</f>
        <v>90921.36</v>
      </c>
    </row>
    <row r="16" spans="1:4" ht="40.5" customHeight="1">
      <c r="A16" s="12" t="s">
        <v>15</v>
      </c>
      <c r="B16" s="13">
        <f>B15+B14</f>
        <v>13541.04</v>
      </c>
      <c r="C16" s="9">
        <f>C15+C14</f>
        <v>114062.4</v>
      </c>
      <c r="D16" s="14"/>
    </row>
    <row r="17" spans="1:4" ht="40.5" customHeight="1">
      <c r="A17" s="12" t="s">
        <v>18</v>
      </c>
      <c r="B17" s="15">
        <f>D15+D14+D13</f>
        <v>164592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17" customHeight="1">
      <c r="A1" s="29" t="s">
        <v>77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72</v>
      </c>
      <c r="C7" s="7">
        <v>72</v>
      </c>
      <c r="D7" s="8" t="s">
        <v>4</v>
      </c>
      <c r="E7" s="2"/>
    </row>
    <row r="8" spans="1:5" ht="15.75">
      <c r="A8" s="6" t="s">
        <v>8</v>
      </c>
      <c r="B8" s="7">
        <f>B7/5</f>
        <v>14.4</v>
      </c>
      <c r="C8" s="7">
        <f>C7*12</f>
        <v>864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2207.52</v>
      </c>
      <c r="C12" s="6">
        <f>0.06*12*365*C7</f>
        <v>18921.600000000002</v>
      </c>
      <c r="D12" s="10">
        <f>C12-B12</f>
        <v>16714.08</v>
      </c>
      <c r="E12" s="2"/>
    </row>
    <row r="13" spans="1:4" ht="18" customHeight="1">
      <c r="A13" s="9" t="s">
        <v>12</v>
      </c>
      <c r="B13" s="11">
        <f>B12*B10</f>
        <v>5077.295999999999</v>
      </c>
      <c r="C13" s="9">
        <f>C12*C10</f>
        <v>43519.68</v>
      </c>
      <c r="D13" s="10">
        <f>C13-B13</f>
        <v>38442.384</v>
      </c>
    </row>
    <row r="14" spans="1:4" ht="16.5" customHeight="1">
      <c r="A14" s="9" t="s">
        <v>13</v>
      </c>
      <c r="B14" s="9">
        <f>B8*B5</f>
        <v>7200</v>
      </c>
      <c r="C14" s="9">
        <f>C8*C5</f>
        <v>12960</v>
      </c>
      <c r="D14" s="10">
        <f>C14-B14</f>
        <v>5760</v>
      </c>
    </row>
    <row r="15" spans="1:4" ht="26.25" customHeight="1">
      <c r="A15" s="9" t="s">
        <v>14</v>
      </c>
      <c r="B15" s="9">
        <f>B9*B8</f>
        <v>924.6239999999999</v>
      </c>
      <c r="C15" s="9">
        <f>C9*C8</f>
        <v>55477.439999999995</v>
      </c>
      <c r="D15" s="10">
        <f>C15-B15</f>
        <v>54552.81599999999</v>
      </c>
    </row>
    <row r="16" spans="1:4" ht="40.5" customHeight="1">
      <c r="A16" s="12" t="s">
        <v>15</v>
      </c>
      <c r="B16" s="13">
        <f>B15+B14</f>
        <v>8124.624</v>
      </c>
      <c r="C16" s="9">
        <f>C15+C14</f>
        <v>68437.44</v>
      </c>
      <c r="D16" s="14"/>
    </row>
    <row r="17" spans="1:4" ht="40.5" customHeight="1">
      <c r="A17" s="12" t="s">
        <v>18</v>
      </c>
      <c r="B17" s="15">
        <f>D15+D14+D13</f>
        <v>98755.19999999998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9.75" customHeight="1">
      <c r="A1" s="29" t="s">
        <v>78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92</v>
      </c>
      <c r="C7" s="7">
        <v>92</v>
      </c>
      <c r="D7" s="8" t="s">
        <v>4</v>
      </c>
      <c r="E7" s="2"/>
    </row>
    <row r="8" spans="1:5" ht="15.75">
      <c r="A8" s="6" t="s">
        <v>8</v>
      </c>
      <c r="B8" s="7">
        <f>B7/5</f>
        <v>18.4</v>
      </c>
      <c r="C8" s="7">
        <f>C7*12</f>
        <v>1104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2820.72</v>
      </c>
      <c r="C12" s="6">
        <f>0.06*12*365*C7</f>
        <v>24177.600000000002</v>
      </c>
      <c r="D12" s="10">
        <f>C12-B12</f>
        <v>21356.88</v>
      </c>
      <c r="E12" s="2"/>
    </row>
    <row r="13" spans="1:4" ht="18" customHeight="1">
      <c r="A13" s="9" t="s">
        <v>12</v>
      </c>
      <c r="B13" s="11">
        <f>B12*B10</f>
        <v>6487.655999999999</v>
      </c>
      <c r="C13" s="9">
        <f>C12*C10</f>
        <v>55608.48</v>
      </c>
      <c r="D13" s="10">
        <f>C13-B13</f>
        <v>49120.82400000001</v>
      </c>
    </row>
    <row r="14" spans="1:4" ht="16.5" customHeight="1">
      <c r="A14" s="9" t="s">
        <v>13</v>
      </c>
      <c r="B14" s="9">
        <f>B8*B5</f>
        <v>9200</v>
      </c>
      <c r="C14" s="9">
        <f>C8*C5</f>
        <v>16560</v>
      </c>
      <c r="D14" s="10">
        <f>C14-B14</f>
        <v>7360</v>
      </c>
    </row>
    <row r="15" spans="1:4" ht="26.25" customHeight="1">
      <c r="A15" s="9" t="s">
        <v>14</v>
      </c>
      <c r="B15" s="9">
        <f>B9*B8</f>
        <v>1181.4639999999997</v>
      </c>
      <c r="C15" s="9">
        <f>C9*C8</f>
        <v>70887.84</v>
      </c>
      <c r="D15" s="10">
        <f>C15-B15</f>
        <v>69706.376</v>
      </c>
    </row>
    <row r="16" spans="1:4" ht="40.5" customHeight="1">
      <c r="A16" s="12" t="s">
        <v>15</v>
      </c>
      <c r="B16" s="13">
        <f>B15+B14</f>
        <v>10381.464</v>
      </c>
      <c r="C16" s="9">
        <f>C15+C14</f>
        <v>87447.84</v>
      </c>
      <c r="D16" s="14"/>
    </row>
    <row r="17" spans="1:4" ht="40.5" customHeight="1">
      <c r="A17" s="12" t="s">
        <v>18</v>
      </c>
      <c r="B17" s="15">
        <f>D15+D14+D13</f>
        <v>126187.20000000001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2.75" customHeight="1">
      <c r="A1" s="29" t="s">
        <v>79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94</v>
      </c>
      <c r="C7" s="7">
        <v>94</v>
      </c>
      <c r="D7" s="8" t="s">
        <v>4</v>
      </c>
      <c r="E7" s="2"/>
    </row>
    <row r="8" spans="1:5" ht="15.75">
      <c r="A8" s="6" t="s">
        <v>8</v>
      </c>
      <c r="B8" s="7">
        <f>B7/5</f>
        <v>18.8</v>
      </c>
      <c r="C8" s="7">
        <f>C7*12</f>
        <v>1128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2882.04</v>
      </c>
      <c r="C12" s="6">
        <f>0.06*12*365*C7</f>
        <v>24703.2</v>
      </c>
      <c r="D12" s="10">
        <f>C12-B12</f>
        <v>21821.16</v>
      </c>
      <c r="E12" s="2"/>
    </row>
    <row r="13" spans="1:4" ht="18" customHeight="1">
      <c r="A13" s="9" t="s">
        <v>12</v>
      </c>
      <c r="B13" s="11">
        <f>B12*B10</f>
        <v>6628.691999999999</v>
      </c>
      <c r="C13" s="9">
        <f>C12*C10</f>
        <v>56817.36</v>
      </c>
      <c r="D13" s="10">
        <f>C13-B13</f>
        <v>50188.668000000005</v>
      </c>
    </row>
    <row r="14" spans="1:4" ht="16.5" customHeight="1">
      <c r="A14" s="9" t="s">
        <v>13</v>
      </c>
      <c r="B14" s="9">
        <f>B8*B5</f>
        <v>9400</v>
      </c>
      <c r="C14" s="9">
        <f>C8*C5</f>
        <v>16920</v>
      </c>
      <c r="D14" s="10">
        <f>C14-B14</f>
        <v>7520</v>
      </c>
    </row>
    <row r="15" spans="1:4" ht="26.25" customHeight="1">
      <c r="A15" s="9" t="s">
        <v>14</v>
      </c>
      <c r="B15" s="9">
        <f>B9*B8</f>
        <v>1207.148</v>
      </c>
      <c r="C15" s="9">
        <f>C9*C8</f>
        <v>72428.87999999999</v>
      </c>
      <c r="D15" s="10">
        <f>C15-B15</f>
        <v>71221.73199999999</v>
      </c>
    </row>
    <row r="16" spans="1:4" ht="40.5" customHeight="1">
      <c r="A16" s="12" t="s">
        <v>15</v>
      </c>
      <c r="B16" s="13">
        <f>B15+B14</f>
        <v>10607.148</v>
      </c>
      <c r="C16" s="9">
        <f>C15+C14</f>
        <v>89348.87999999999</v>
      </c>
      <c r="D16" s="14"/>
    </row>
    <row r="17" spans="1:4" ht="40.5" customHeight="1">
      <c r="A17" s="12" t="s">
        <v>18</v>
      </c>
      <c r="B17" s="15">
        <f>D15+D14+D13</f>
        <v>128930.4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6.75" customHeight="1">
      <c r="A1" s="29" t="s">
        <v>27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83</v>
      </c>
      <c r="C7" s="7">
        <v>83</v>
      </c>
      <c r="D7" s="8" t="s">
        <v>4</v>
      </c>
      <c r="E7" s="2"/>
    </row>
    <row r="8" spans="1:5" ht="15.75">
      <c r="A8" s="6" t="s">
        <v>8</v>
      </c>
      <c r="B8" s="7">
        <f>B7/5</f>
        <v>16.6</v>
      </c>
      <c r="C8" s="7">
        <f>C7*12</f>
        <v>996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2544.78</v>
      </c>
      <c r="C12" s="6">
        <f>0.06*12*365*C7</f>
        <v>21812.4</v>
      </c>
      <c r="D12" s="10">
        <f>C12-B12</f>
        <v>19267.620000000003</v>
      </c>
      <c r="E12" s="2"/>
    </row>
    <row r="13" spans="1:4" ht="18" customHeight="1">
      <c r="A13" s="9" t="s">
        <v>12</v>
      </c>
      <c r="B13" s="11">
        <f>B12*B10</f>
        <v>5852.994</v>
      </c>
      <c r="C13" s="9">
        <f>C12*C10</f>
        <v>50168.52</v>
      </c>
      <c r="D13" s="10">
        <f>C13-B13</f>
        <v>44315.526</v>
      </c>
    </row>
    <row r="14" spans="1:4" ht="16.5" customHeight="1">
      <c r="A14" s="9" t="s">
        <v>13</v>
      </c>
      <c r="B14" s="9">
        <f>B8*B5</f>
        <v>8300</v>
      </c>
      <c r="C14" s="9">
        <f>C8*C5</f>
        <v>14940</v>
      </c>
      <c r="D14" s="10">
        <f>C14-B14</f>
        <v>6640</v>
      </c>
    </row>
    <row r="15" spans="1:4" ht="26.25" customHeight="1">
      <c r="A15" s="9" t="s">
        <v>14</v>
      </c>
      <c r="B15" s="9">
        <f>B9*B8</f>
        <v>1065.886</v>
      </c>
      <c r="C15" s="9">
        <f>C9*C8</f>
        <v>63953.159999999996</v>
      </c>
      <c r="D15" s="10">
        <f>C15-B15</f>
        <v>62887.274</v>
      </c>
    </row>
    <row r="16" spans="1:4" ht="40.5" customHeight="1">
      <c r="A16" s="12" t="s">
        <v>15</v>
      </c>
      <c r="B16" s="13">
        <f>B15+B14</f>
        <v>9365.886</v>
      </c>
      <c r="C16" s="9">
        <f>C15+C14</f>
        <v>78893.16</v>
      </c>
      <c r="D16" s="14"/>
    </row>
    <row r="17" spans="1:4" ht="40.5" customHeight="1">
      <c r="A17" s="12" t="s">
        <v>18</v>
      </c>
      <c r="B17" s="15">
        <f>D15+D14+D13</f>
        <v>113842.8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2.75" customHeight="1">
      <c r="A1" s="29" t="s">
        <v>80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20</v>
      </c>
      <c r="C7" s="7">
        <v>20</v>
      </c>
      <c r="D7" s="8" t="s">
        <v>4</v>
      </c>
      <c r="E7" s="2"/>
    </row>
    <row r="8" spans="1:5" ht="15.75">
      <c r="A8" s="6" t="s">
        <v>8</v>
      </c>
      <c r="B8" s="7">
        <f>B7/5</f>
        <v>4</v>
      </c>
      <c r="C8" s="7">
        <f>C7*12</f>
        <v>240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613.2</v>
      </c>
      <c r="C12" s="6">
        <f>0.06*12*365*C7</f>
        <v>5256</v>
      </c>
      <c r="D12" s="10">
        <f>C12-B12</f>
        <v>4642.8</v>
      </c>
      <c r="E12" s="2"/>
    </row>
    <row r="13" spans="1:4" ht="18" customHeight="1">
      <c r="A13" s="9" t="s">
        <v>12</v>
      </c>
      <c r="B13" s="11">
        <f>B12*B10</f>
        <v>1410.36</v>
      </c>
      <c r="C13" s="9">
        <f>C12*C10</f>
        <v>12088.8</v>
      </c>
      <c r="D13" s="10">
        <f>C13-B13</f>
        <v>10678.439999999999</v>
      </c>
    </row>
    <row r="14" spans="1:4" ht="16.5" customHeight="1">
      <c r="A14" s="9" t="s">
        <v>13</v>
      </c>
      <c r="B14" s="9">
        <f>B8*B5</f>
        <v>2000</v>
      </c>
      <c r="C14" s="9">
        <f>C8*C5</f>
        <v>3600</v>
      </c>
      <c r="D14" s="10">
        <f>C14-B14</f>
        <v>1600</v>
      </c>
    </row>
    <row r="15" spans="1:4" ht="26.25" customHeight="1">
      <c r="A15" s="9" t="s">
        <v>14</v>
      </c>
      <c r="B15" s="9">
        <f>B9*B8</f>
        <v>256.84</v>
      </c>
      <c r="C15" s="9">
        <f>C9*C8</f>
        <v>15410.399999999998</v>
      </c>
      <c r="D15" s="10">
        <f>C15-B15</f>
        <v>15153.559999999998</v>
      </c>
    </row>
    <row r="16" spans="1:4" ht="40.5" customHeight="1">
      <c r="A16" s="12" t="s">
        <v>15</v>
      </c>
      <c r="B16" s="13">
        <f>B15+B14</f>
        <v>2256.84</v>
      </c>
      <c r="C16" s="9">
        <f>C15+C14</f>
        <v>19010.399999999998</v>
      </c>
      <c r="D16" s="14"/>
    </row>
    <row r="17" spans="1:4" ht="40.5" customHeight="1">
      <c r="A17" s="12" t="s">
        <v>18</v>
      </c>
      <c r="B17" s="15">
        <f>D15+D14+D13</f>
        <v>27431.999999999996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4.25" customHeight="1">
      <c r="A1" s="29" t="s">
        <v>81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94</v>
      </c>
      <c r="C7" s="7">
        <v>94</v>
      </c>
      <c r="D7" s="8" t="s">
        <v>4</v>
      </c>
      <c r="E7" s="2"/>
    </row>
    <row r="8" spans="1:5" ht="15.75">
      <c r="A8" s="6" t="s">
        <v>8</v>
      </c>
      <c r="B8" s="7">
        <f>B7/5</f>
        <v>18.8</v>
      </c>
      <c r="C8" s="7">
        <f>C7*12</f>
        <v>1128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2882.04</v>
      </c>
      <c r="C12" s="6">
        <f>0.06*12*365*C7</f>
        <v>24703.2</v>
      </c>
      <c r="D12" s="10">
        <f>C12-B12</f>
        <v>21821.16</v>
      </c>
      <c r="E12" s="2"/>
    </row>
    <row r="13" spans="1:4" ht="18" customHeight="1">
      <c r="A13" s="9" t="s">
        <v>12</v>
      </c>
      <c r="B13" s="11">
        <f>B12*B10</f>
        <v>6628.691999999999</v>
      </c>
      <c r="C13" s="9">
        <f>C12*C10</f>
        <v>56817.36</v>
      </c>
      <c r="D13" s="10">
        <f>C13-B13</f>
        <v>50188.668000000005</v>
      </c>
    </row>
    <row r="14" spans="1:4" ht="16.5" customHeight="1">
      <c r="A14" s="9" t="s">
        <v>13</v>
      </c>
      <c r="B14" s="9">
        <f>B8*B5</f>
        <v>9400</v>
      </c>
      <c r="C14" s="9">
        <f>C8*C5</f>
        <v>16920</v>
      </c>
      <c r="D14" s="10">
        <f>C14-B14</f>
        <v>7520</v>
      </c>
    </row>
    <row r="15" spans="1:4" ht="26.25" customHeight="1">
      <c r="A15" s="9" t="s">
        <v>14</v>
      </c>
      <c r="B15" s="9">
        <f>B9*B8</f>
        <v>1207.148</v>
      </c>
      <c r="C15" s="9">
        <f>C9*C8</f>
        <v>72428.87999999999</v>
      </c>
      <c r="D15" s="10">
        <f>C15-B15</f>
        <v>71221.73199999999</v>
      </c>
    </row>
    <row r="16" spans="1:4" ht="40.5" customHeight="1">
      <c r="A16" s="12" t="s">
        <v>15</v>
      </c>
      <c r="B16" s="13">
        <f>B15+B14</f>
        <v>10607.148</v>
      </c>
      <c r="C16" s="9">
        <f>C15+C14</f>
        <v>89348.87999999999</v>
      </c>
      <c r="D16" s="14"/>
    </row>
    <row r="17" spans="1:4" ht="40.5" customHeight="1">
      <c r="A17" s="12" t="s">
        <v>18</v>
      </c>
      <c r="B17" s="15">
        <f>D15+D14+D13</f>
        <v>128930.4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2" customHeight="1">
      <c r="A1" s="29" t="s">
        <v>82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40</v>
      </c>
      <c r="C7" s="7">
        <v>40</v>
      </c>
      <c r="D7" s="8" t="s">
        <v>4</v>
      </c>
      <c r="E7" s="2"/>
    </row>
    <row r="8" spans="1:5" ht="15.75">
      <c r="A8" s="6" t="s">
        <v>8</v>
      </c>
      <c r="B8" s="7">
        <f>B7/5</f>
        <v>8</v>
      </c>
      <c r="C8" s="7">
        <f>C7*12</f>
        <v>480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1226.4</v>
      </c>
      <c r="C12" s="6">
        <f>0.06*12*365*C7</f>
        <v>10512</v>
      </c>
      <c r="D12" s="10">
        <f>C12-B12</f>
        <v>9285.6</v>
      </c>
      <c r="E12" s="2"/>
    </row>
    <row r="13" spans="1:4" ht="18" customHeight="1">
      <c r="A13" s="9" t="s">
        <v>12</v>
      </c>
      <c r="B13" s="11">
        <f>B12*B10</f>
        <v>2820.72</v>
      </c>
      <c r="C13" s="9">
        <f>C12*C10</f>
        <v>24177.6</v>
      </c>
      <c r="D13" s="10">
        <f>C13-B13</f>
        <v>21356.879999999997</v>
      </c>
    </row>
    <row r="14" spans="1:4" ht="16.5" customHeight="1">
      <c r="A14" s="9" t="s">
        <v>13</v>
      </c>
      <c r="B14" s="9">
        <f>B8*B5</f>
        <v>4000</v>
      </c>
      <c r="C14" s="9">
        <f>C8*C5</f>
        <v>7200</v>
      </c>
      <c r="D14" s="10">
        <f>C14-B14</f>
        <v>3200</v>
      </c>
    </row>
    <row r="15" spans="1:4" ht="26.25" customHeight="1">
      <c r="A15" s="9" t="s">
        <v>14</v>
      </c>
      <c r="B15" s="9">
        <f>B9*B8</f>
        <v>513.68</v>
      </c>
      <c r="C15" s="9">
        <f>C9*C8</f>
        <v>30820.799999999996</v>
      </c>
      <c r="D15" s="10">
        <f>C15-B15</f>
        <v>30307.119999999995</v>
      </c>
    </row>
    <row r="16" spans="1:4" ht="40.5" customHeight="1">
      <c r="A16" s="12" t="s">
        <v>15</v>
      </c>
      <c r="B16" s="13">
        <f>B15+B14</f>
        <v>4513.68</v>
      </c>
      <c r="C16" s="9">
        <f>C15+C14</f>
        <v>38020.799999999996</v>
      </c>
      <c r="D16" s="14"/>
    </row>
    <row r="17" spans="1:4" ht="40.5" customHeight="1">
      <c r="A17" s="12" t="s">
        <v>18</v>
      </c>
      <c r="B17" s="15">
        <f>D15+D14+D13</f>
        <v>54863.99999999999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15.5" customHeight="1">
      <c r="A1" s="29" t="s">
        <v>83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80</v>
      </c>
      <c r="C7" s="7">
        <v>80</v>
      </c>
      <c r="D7" s="8" t="s">
        <v>4</v>
      </c>
      <c r="E7" s="2"/>
    </row>
    <row r="8" spans="1:5" ht="15.75">
      <c r="A8" s="6" t="s">
        <v>8</v>
      </c>
      <c r="B8" s="7">
        <f>B7/5</f>
        <v>16</v>
      </c>
      <c r="C8" s="7">
        <f>C7*12</f>
        <v>960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2452.8</v>
      </c>
      <c r="C12" s="6">
        <f>0.06*12*365*C7</f>
        <v>21024</v>
      </c>
      <c r="D12" s="10">
        <f>C12-B12</f>
        <v>18571.2</v>
      </c>
      <c r="E12" s="2"/>
    </row>
    <row r="13" spans="1:4" ht="18" customHeight="1">
      <c r="A13" s="9" t="s">
        <v>12</v>
      </c>
      <c r="B13" s="11">
        <f>B12*B10</f>
        <v>5641.44</v>
      </c>
      <c r="C13" s="9">
        <f>C12*C10</f>
        <v>48355.2</v>
      </c>
      <c r="D13" s="10">
        <f>C13-B13</f>
        <v>42713.759999999995</v>
      </c>
    </row>
    <row r="14" spans="1:4" ht="16.5" customHeight="1">
      <c r="A14" s="9" t="s">
        <v>13</v>
      </c>
      <c r="B14" s="9">
        <f>B8*B5</f>
        <v>8000</v>
      </c>
      <c r="C14" s="9">
        <f>C8*C5</f>
        <v>14400</v>
      </c>
      <c r="D14" s="10">
        <f>C14-B14</f>
        <v>6400</v>
      </c>
    </row>
    <row r="15" spans="1:4" ht="26.25" customHeight="1">
      <c r="A15" s="9" t="s">
        <v>14</v>
      </c>
      <c r="B15" s="9">
        <f>B9*B8</f>
        <v>1027.36</v>
      </c>
      <c r="C15" s="9">
        <f>C9*C8</f>
        <v>61641.59999999999</v>
      </c>
      <c r="D15" s="10">
        <f>C15-B15</f>
        <v>60614.23999999999</v>
      </c>
    </row>
    <row r="16" spans="1:4" ht="40.5" customHeight="1">
      <c r="A16" s="12" t="s">
        <v>15</v>
      </c>
      <c r="B16" s="13">
        <f>B15+B14</f>
        <v>9027.36</v>
      </c>
      <c r="C16" s="9">
        <f>C15+C14</f>
        <v>76041.59999999999</v>
      </c>
      <c r="D16" s="14"/>
    </row>
    <row r="17" spans="1:4" ht="40.5" customHeight="1">
      <c r="A17" s="12" t="s">
        <v>18</v>
      </c>
      <c r="B17" s="15">
        <f>D15+D14+D13</f>
        <v>109727.99999999999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2.75" customHeight="1">
      <c r="A1" s="29" t="s">
        <v>84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22</v>
      </c>
      <c r="C7" s="7">
        <v>22</v>
      </c>
      <c r="D7" s="8" t="s">
        <v>4</v>
      </c>
      <c r="E7" s="2"/>
    </row>
    <row r="8" spans="1:5" ht="15.75">
      <c r="A8" s="6" t="s">
        <v>8</v>
      </c>
      <c r="B8" s="7">
        <f>B7/5</f>
        <v>4.4</v>
      </c>
      <c r="C8" s="7">
        <f>C7*12</f>
        <v>264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674.52</v>
      </c>
      <c r="C12" s="6">
        <f>0.06*12*365*C7</f>
        <v>5781.6</v>
      </c>
      <c r="D12" s="10">
        <f>C12-B12</f>
        <v>5107.08</v>
      </c>
      <c r="E12" s="2"/>
    </row>
    <row r="13" spans="1:4" ht="18" customHeight="1">
      <c r="A13" s="9" t="s">
        <v>12</v>
      </c>
      <c r="B13" s="11">
        <f>B12*B10</f>
        <v>1551.3959999999997</v>
      </c>
      <c r="C13" s="9">
        <f>C12*C10</f>
        <v>13297.68</v>
      </c>
      <c r="D13" s="10">
        <f>C13-B13</f>
        <v>11746.284</v>
      </c>
    </row>
    <row r="14" spans="1:4" ht="16.5" customHeight="1">
      <c r="A14" s="9" t="s">
        <v>13</v>
      </c>
      <c r="B14" s="9">
        <f>B8*B5</f>
        <v>2200</v>
      </c>
      <c r="C14" s="9">
        <f>C8*C5</f>
        <v>3960</v>
      </c>
      <c r="D14" s="10">
        <f>C14-B14</f>
        <v>1760</v>
      </c>
    </row>
    <row r="15" spans="1:4" ht="26.25" customHeight="1">
      <c r="A15" s="9" t="s">
        <v>14</v>
      </c>
      <c r="B15" s="9">
        <f>B9*B8</f>
        <v>282.524</v>
      </c>
      <c r="C15" s="9">
        <f>C9*C8</f>
        <v>16951.44</v>
      </c>
      <c r="D15" s="10">
        <f>C15-B15</f>
        <v>16668.915999999997</v>
      </c>
    </row>
    <row r="16" spans="1:4" ht="40.5" customHeight="1">
      <c r="A16" s="12" t="s">
        <v>15</v>
      </c>
      <c r="B16" s="13">
        <f>B15+B14</f>
        <v>2482.524</v>
      </c>
      <c r="C16" s="9">
        <f>C15+C14</f>
        <v>20911.44</v>
      </c>
      <c r="D16" s="14"/>
    </row>
    <row r="17" spans="1:4" ht="40.5" customHeight="1">
      <c r="A17" s="12" t="s">
        <v>18</v>
      </c>
      <c r="B17" s="15">
        <f>D15+D14+D13</f>
        <v>30175.199999999997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0.5" customHeight="1">
      <c r="A1" s="29" t="s">
        <v>85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80</v>
      </c>
      <c r="C7" s="7">
        <v>80</v>
      </c>
      <c r="D7" s="8" t="s">
        <v>4</v>
      </c>
      <c r="E7" s="2"/>
    </row>
    <row r="8" spans="1:5" ht="15.75">
      <c r="A8" s="6" t="s">
        <v>8</v>
      </c>
      <c r="B8" s="7">
        <f>B7/5</f>
        <v>16</v>
      </c>
      <c r="C8" s="7">
        <f>C7*12</f>
        <v>960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2452.8</v>
      </c>
      <c r="C12" s="6">
        <f>0.06*12*365*C7</f>
        <v>21024</v>
      </c>
      <c r="D12" s="10">
        <f>C12-B12</f>
        <v>18571.2</v>
      </c>
      <c r="E12" s="2"/>
    </row>
    <row r="13" spans="1:4" ht="18" customHeight="1">
      <c r="A13" s="9" t="s">
        <v>12</v>
      </c>
      <c r="B13" s="11">
        <f>B12*B10</f>
        <v>5641.44</v>
      </c>
      <c r="C13" s="9">
        <f>C12*C10</f>
        <v>48355.2</v>
      </c>
      <c r="D13" s="10">
        <f>C13-B13</f>
        <v>42713.759999999995</v>
      </c>
    </row>
    <row r="14" spans="1:4" ht="16.5" customHeight="1">
      <c r="A14" s="9" t="s">
        <v>13</v>
      </c>
      <c r="B14" s="9">
        <f>B8*B5</f>
        <v>8000</v>
      </c>
      <c r="C14" s="9">
        <f>C8*C5</f>
        <v>14400</v>
      </c>
      <c r="D14" s="10">
        <f>C14-B14</f>
        <v>6400</v>
      </c>
    </row>
    <row r="15" spans="1:4" ht="26.25" customHeight="1">
      <c r="A15" s="9" t="s">
        <v>14</v>
      </c>
      <c r="B15" s="9">
        <f>B9*B8</f>
        <v>1027.36</v>
      </c>
      <c r="C15" s="9">
        <f>C9*C8</f>
        <v>61641.59999999999</v>
      </c>
      <c r="D15" s="10">
        <f>C15-B15</f>
        <v>60614.23999999999</v>
      </c>
    </row>
    <row r="16" spans="1:4" ht="40.5" customHeight="1">
      <c r="A16" s="12" t="s">
        <v>15</v>
      </c>
      <c r="B16" s="13">
        <f>B15+B14</f>
        <v>9027.36</v>
      </c>
      <c r="C16" s="9">
        <f>C15+C14</f>
        <v>76041.59999999999</v>
      </c>
      <c r="D16" s="14"/>
    </row>
    <row r="17" spans="1:4" ht="40.5" customHeight="1">
      <c r="A17" s="12" t="s">
        <v>18</v>
      </c>
      <c r="B17" s="15">
        <f>D15+D14+D13</f>
        <v>109727.99999999999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5.75" customHeight="1">
      <c r="A1" s="29" t="s">
        <v>86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20</v>
      </c>
      <c r="C7" s="7">
        <v>20</v>
      </c>
      <c r="D7" s="8" t="s">
        <v>4</v>
      </c>
      <c r="E7" s="2"/>
    </row>
    <row r="8" spans="1:5" ht="15.75">
      <c r="A8" s="6" t="s">
        <v>8</v>
      </c>
      <c r="B8" s="7">
        <f>B7/5</f>
        <v>4</v>
      </c>
      <c r="C8" s="7">
        <f>C7*12</f>
        <v>240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613.2</v>
      </c>
      <c r="C12" s="6">
        <f>0.06*12*365*C7</f>
        <v>5256</v>
      </c>
      <c r="D12" s="10">
        <f>C12-B12</f>
        <v>4642.8</v>
      </c>
      <c r="E12" s="2"/>
    </row>
    <row r="13" spans="1:4" ht="18" customHeight="1">
      <c r="A13" s="9" t="s">
        <v>12</v>
      </c>
      <c r="B13" s="11">
        <f>B12*B10</f>
        <v>1410.36</v>
      </c>
      <c r="C13" s="9">
        <f>C12*C10</f>
        <v>12088.8</v>
      </c>
      <c r="D13" s="10">
        <f>C13-B13</f>
        <v>10678.439999999999</v>
      </c>
    </row>
    <row r="14" spans="1:4" ht="16.5" customHeight="1">
      <c r="A14" s="9" t="s">
        <v>13</v>
      </c>
      <c r="B14" s="9">
        <f>B8*B5</f>
        <v>2000</v>
      </c>
      <c r="C14" s="9">
        <f>C8*C5</f>
        <v>3600</v>
      </c>
      <c r="D14" s="10">
        <f>C14-B14</f>
        <v>1600</v>
      </c>
    </row>
    <row r="15" spans="1:4" ht="26.25" customHeight="1">
      <c r="A15" s="9" t="s">
        <v>14</v>
      </c>
      <c r="B15" s="9">
        <f>B9*B8</f>
        <v>256.84</v>
      </c>
      <c r="C15" s="9">
        <f>C9*C8</f>
        <v>15410.399999999998</v>
      </c>
      <c r="D15" s="10">
        <f>C15-B15</f>
        <v>15153.559999999998</v>
      </c>
    </row>
    <row r="16" spans="1:4" ht="40.5" customHeight="1">
      <c r="A16" s="12" t="s">
        <v>15</v>
      </c>
      <c r="B16" s="13">
        <f>B15+B14</f>
        <v>2256.84</v>
      </c>
      <c r="C16" s="9">
        <f>C15+C14</f>
        <v>19010.399999999998</v>
      </c>
      <c r="D16" s="14"/>
    </row>
    <row r="17" spans="1:4" ht="40.5" customHeight="1">
      <c r="A17" s="12" t="s">
        <v>18</v>
      </c>
      <c r="B17" s="15">
        <f>D15+D14+D13</f>
        <v>27431.999999999996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10.25" customHeight="1">
      <c r="A1" s="29" t="s">
        <v>87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74</v>
      </c>
      <c r="C7" s="7">
        <v>74</v>
      </c>
      <c r="D7" s="8" t="s">
        <v>4</v>
      </c>
      <c r="E7" s="2"/>
    </row>
    <row r="8" spans="1:5" ht="15.75">
      <c r="A8" s="6" t="s">
        <v>8</v>
      </c>
      <c r="B8" s="7">
        <f>B7/5</f>
        <v>14.8</v>
      </c>
      <c r="C8" s="7">
        <f>C7*12</f>
        <v>888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2268.84</v>
      </c>
      <c r="C12" s="6">
        <f>0.06*12*365*C7</f>
        <v>19447.2</v>
      </c>
      <c r="D12" s="10">
        <f>C12-B12</f>
        <v>17178.36</v>
      </c>
      <c r="E12" s="2"/>
    </row>
    <row r="13" spans="1:4" ht="18" customHeight="1">
      <c r="A13" s="9" t="s">
        <v>12</v>
      </c>
      <c r="B13" s="11">
        <f>B12*B10</f>
        <v>5218.332</v>
      </c>
      <c r="C13" s="9">
        <f>C12*C10</f>
        <v>44728.56</v>
      </c>
      <c r="D13" s="10">
        <f>C13-B13</f>
        <v>39510.227999999996</v>
      </c>
    </row>
    <row r="14" spans="1:4" ht="16.5" customHeight="1">
      <c r="A14" s="9" t="s">
        <v>13</v>
      </c>
      <c r="B14" s="9">
        <f>B8*B5</f>
        <v>7400</v>
      </c>
      <c r="C14" s="9">
        <f>C8*C5</f>
        <v>13320</v>
      </c>
      <c r="D14" s="10">
        <f>C14-B14</f>
        <v>5920</v>
      </c>
    </row>
    <row r="15" spans="1:4" ht="26.25" customHeight="1">
      <c r="A15" s="9" t="s">
        <v>14</v>
      </c>
      <c r="B15" s="9">
        <f>B9*B8</f>
        <v>950.308</v>
      </c>
      <c r="C15" s="9">
        <f>C9*C8</f>
        <v>57018.479999999996</v>
      </c>
      <c r="D15" s="10">
        <f>C15-B15</f>
        <v>56068.172</v>
      </c>
    </row>
    <row r="16" spans="1:4" ht="40.5" customHeight="1">
      <c r="A16" s="12" t="s">
        <v>15</v>
      </c>
      <c r="B16" s="13">
        <f>B15+B14</f>
        <v>8350.308</v>
      </c>
      <c r="C16" s="9">
        <f>C15+C14</f>
        <v>70338.48</v>
      </c>
      <c r="D16" s="14"/>
    </row>
    <row r="17" spans="1:4" ht="40.5" customHeight="1">
      <c r="A17" s="12" t="s">
        <v>18</v>
      </c>
      <c r="B17" s="15">
        <f>D15+D14+D13</f>
        <v>101498.4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3.75" customHeight="1">
      <c r="A1" s="29" t="s">
        <v>88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20</v>
      </c>
      <c r="C7" s="7">
        <v>20</v>
      </c>
      <c r="D7" s="8" t="s">
        <v>4</v>
      </c>
      <c r="E7" s="2"/>
    </row>
    <row r="8" spans="1:5" ht="15.75">
      <c r="A8" s="6" t="s">
        <v>8</v>
      </c>
      <c r="B8" s="7">
        <f>B7/5</f>
        <v>4</v>
      </c>
      <c r="C8" s="7">
        <f>C7*12</f>
        <v>240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613.2</v>
      </c>
      <c r="C12" s="6">
        <f>0.06*12*365*C7</f>
        <v>5256</v>
      </c>
      <c r="D12" s="10">
        <f>C12-B12</f>
        <v>4642.8</v>
      </c>
      <c r="E12" s="2"/>
    </row>
    <row r="13" spans="1:4" ht="18" customHeight="1">
      <c r="A13" s="9" t="s">
        <v>12</v>
      </c>
      <c r="B13" s="11">
        <f>B12*B10</f>
        <v>1410.36</v>
      </c>
      <c r="C13" s="9">
        <f>C12*C10</f>
        <v>12088.8</v>
      </c>
      <c r="D13" s="10">
        <f>C13-B13</f>
        <v>10678.439999999999</v>
      </c>
    </row>
    <row r="14" spans="1:4" ht="16.5" customHeight="1">
      <c r="A14" s="9" t="s">
        <v>13</v>
      </c>
      <c r="B14" s="9">
        <f>B8*B5</f>
        <v>2000</v>
      </c>
      <c r="C14" s="9">
        <f>C8*C5</f>
        <v>3600</v>
      </c>
      <c r="D14" s="10">
        <f>C14-B14</f>
        <v>1600</v>
      </c>
    </row>
    <row r="15" spans="1:4" ht="26.25" customHeight="1">
      <c r="A15" s="9" t="s">
        <v>14</v>
      </c>
      <c r="B15" s="9">
        <f>B9*B8</f>
        <v>256.84</v>
      </c>
      <c r="C15" s="9">
        <f>C9*C8</f>
        <v>15410.399999999998</v>
      </c>
      <c r="D15" s="10">
        <f>C15-B15</f>
        <v>15153.559999999998</v>
      </c>
    </row>
    <row r="16" spans="1:4" ht="40.5" customHeight="1">
      <c r="A16" s="12" t="s">
        <v>15</v>
      </c>
      <c r="B16" s="13">
        <f>B15+B14</f>
        <v>2256.84</v>
      </c>
      <c r="C16" s="9">
        <f>C15+C14</f>
        <v>19010.399999999998</v>
      </c>
      <c r="D16" s="14"/>
    </row>
    <row r="17" spans="1:4" ht="40.5" customHeight="1">
      <c r="A17" s="12" t="s">
        <v>18</v>
      </c>
      <c r="B17" s="15">
        <f>D15+D14+D13</f>
        <v>27431.999999999996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2" customHeight="1">
      <c r="A1" s="29" t="s">
        <v>89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21</v>
      </c>
      <c r="C7" s="7">
        <v>21</v>
      </c>
      <c r="D7" s="8" t="s">
        <v>4</v>
      </c>
      <c r="E7" s="2"/>
    </row>
    <row r="8" spans="1:5" ht="15.75">
      <c r="A8" s="6" t="s">
        <v>8</v>
      </c>
      <c r="B8" s="7">
        <f>B7/5</f>
        <v>4.2</v>
      </c>
      <c r="C8" s="7">
        <f>C7*12</f>
        <v>252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643.86</v>
      </c>
      <c r="C12" s="6">
        <f>0.06*12*365*C7</f>
        <v>5518.8</v>
      </c>
      <c r="D12" s="10">
        <f>C12-B12</f>
        <v>4874.9400000000005</v>
      </c>
      <c r="E12" s="2"/>
    </row>
    <row r="13" spans="1:4" ht="18" customHeight="1">
      <c r="A13" s="9" t="s">
        <v>12</v>
      </c>
      <c r="B13" s="11">
        <f>B12*B10</f>
        <v>1480.878</v>
      </c>
      <c r="C13" s="9">
        <f>C12*C10</f>
        <v>12693.24</v>
      </c>
      <c r="D13" s="10">
        <f>C13-B13</f>
        <v>11212.362</v>
      </c>
    </row>
    <row r="14" spans="1:4" ht="16.5" customHeight="1">
      <c r="A14" s="9" t="s">
        <v>13</v>
      </c>
      <c r="B14" s="9">
        <f>B8*B5</f>
        <v>2100</v>
      </c>
      <c r="C14" s="9">
        <f>C8*C5</f>
        <v>3780</v>
      </c>
      <c r="D14" s="10">
        <f>C14-B14</f>
        <v>1680</v>
      </c>
    </row>
    <row r="15" spans="1:4" ht="26.25" customHeight="1">
      <c r="A15" s="9" t="s">
        <v>14</v>
      </c>
      <c r="B15" s="9">
        <f>B9*B8</f>
        <v>269.68199999999996</v>
      </c>
      <c r="C15" s="9">
        <f>C9*C8</f>
        <v>16180.919999999998</v>
      </c>
      <c r="D15" s="10">
        <f>C15-B15</f>
        <v>15911.237999999998</v>
      </c>
    </row>
    <row r="16" spans="1:4" ht="40.5" customHeight="1">
      <c r="A16" s="12" t="s">
        <v>15</v>
      </c>
      <c r="B16" s="13">
        <f>B15+B14</f>
        <v>2369.682</v>
      </c>
      <c r="C16" s="9">
        <f>C15+C14</f>
        <v>19960.92</v>
      </c>
      <c r="D16" s="14"/>
    </row>
    <row r="17" spans="1:4" ht="40.5" customHeight="1">
      <c r="A17" s="12" t="s">
        <v>18</v>
      </c>
      <c r="B17" s="15">
        <f>D15+D14+D13</f>
        <v>28803.6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9.75" customHeight="1">
      <c r="A1" s="29" t="s">
        <v>28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65</v>
      </c>
      <c r="C7" s="7">
        <v>65</v>
      </c>
      <c r="D7" s="8" t="s">
        <v>4</v>
      </c>
      <c r="E7" s="2"/>
    </row>
    <row r="8" spans="1:5" ht="15.75">
      <c r="A8" s="6" t="s">
        <v>8</v>
      </c>
      <c r="B8" s="7">
        <f>B7/5</f>
        <v>13</v>
      </c>
      <c r="C8" s="7">
        <f>C7*12</f>
        <v>780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1992.9</v>
      </c>
      <c r="C12" s="6">
        <f>0.06*12*365*C7</f>
        <v>17082</v>
      </c>
      <c r="D12" s="10">
        <f>C12-B12</f>
        <v>15089.1</v>
      </c>
      <c r="E12" s="2"/>
    </row>
    <row r="13" spans="1:4" ht="18" customHeight="1">
      <c r="A13" s="9" t="s">
        <v>12</v>
      </c>
      <c r="B13" s="11">
        <f>B12*B10</f>
        <v>4583.67</v>
      </c>
      <c r="C13" s="9">
        <f>C12*C10</f>
        <v>39288.6</v>
      </c>
      <c r="D13" s="10">
        <f>C13-B13</f>
        <v>34704.93</v>
      </c>
    </row>
    <row r="14" spans="1:4" ht="16.5" customHeight="1">
      <c r="A14" s="9" t="s">
        <v>13</v>
      </c>
      <c r="B14" s="9">
        <f>B8*B5</f>
        <v>6500</v>
      </c>
      <c r="C14" s="9">
        <f>C8*C5</f>
        <v>11700</v>
      </c>
      <c r="D14" s="10">
        <f>C14-B14</f>
        <v>5200</v>
      </c>
    </row>
    <row r="15" spans="1:4" ht="26.25" customHeight="1">
      <c r="A15" s="9" t="s">
        <v>14</v>
      </c>
      <c r="B15" s="9">
        <f>B9*B8</f>
        <v>834.7299999999999</v>
      </c>
      <c r="C15" s="9">
        <f>C9*C8</f>
        <v>50083.799999999996</v>
      </c>
      <c r="D15" s="10">
        <f>C15-B15</f>
        <v>49249.06999999999</v>
      </c>
    </row>
    <row r="16" spans="1:4" ht="40.5" customHeight="1">
      <c r="A16" s="12" t="s">
        <v>15</v>
      </c>
      <c r="B16" s="13">
        <f>B15+B14</f>
        <v>7334.73</v>
      </c>
      <c r="C16" s="9">
        <f>C15+C14</f>
        <v>61783.799999999996</v>
      </c>
      <c r="D16" s="14"/>
    </row>
    <row r="17" spans="1:4" ht="40.5" customHeight="1">
      <c r="A17" s="12" t="s">
        <v>18</v>
      </c>
      <c r="B17" s="15">
        <f>D15+D14+D13</f>
        <v>89154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8" customHeight="1">
      <c r="A1" s="29" t="s">
        <v>90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20</v>
      </c>
      <c r="C7" s="7">
        <v>20</v>
      </c>
      <c r="D7" s="8" t="s">
        <v>4</v>
      </c>
      <c r="E7" s="2"/>
    </row>
    <row r="8" spans="1:5" ht="15.75">
      <c r="A8" s="6" t="s">
        <v>8</v>
      </c>
      <c r="B8" s="7">
        <f>B7/5</f>
        <v>4</v>
      </c>
      <c r="C8" s="7">
        <f>C7*12</f>
        <v>240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613.2</v>
      </c>
      <c r="C12" s="6">
        <f>0.06*12*365*C7</f>
        <v>5256</v>
      </c>
      <c r="D12" s="10">
        <f>C12-B12</f>
        <v>4642.8</v>
      </c>
      <c r="E12" s="2"/>
    </row>
    <row r="13" spans="1:4" ht="18" customHeight="1">
      <c r="A13" s="9" t="s">
        <v>12</v>
      </c>
      <c r="B13" s="11">
        <f>B12*B10</f>
        <v>1410.36</v>
      </c>
      <c r="C13" s="9">
        <f>C12*C10</f>
        <v>12088.8</v>
      </c>
      <c r="D13" s="10">
        <f>C13-B13</f>
        <v>10678.439999999999</v>
      </c>
    </row>
    <row r="14" spans="1:4" ht="16.5" customHeight="1">
      <c r="A14" s="9" t="s">
        <v>13</v>
      </c>
      <c r="B14" s="9">
        <f>B8*B5</f>
        <v>2000</v>
      </c>
      <c r="C14" s="9">
        <f>C8*C5</f>
        <v>3600</v>
      </c>
      <c r="D14" s="10">
        <f>C14-B14</f>
        <v>1600</v>
      </c>
    </row>
    <row r="15" spans="1:4" ht="26.25" customHeight="1">
      <c r="A15" s="9" t="s">
        <v>14</v>
      </c>
      <c r="B15" s="9">
        <f>B9*B8</f>
        <v>256.84</v>
      </c>
      <c r="C15" s="9">
        <f>C9*C8</f>
        <v>15410.399999999998</v>
      </c>
      <c r="D15" s="10">
        <f>C15-B15</f>
        <v>15153.559999999998</v>
      </c>
    </row>
    <row r="16" spans="1:4" ht="40.5" customHeight="1">
      <c r="A16" s="12" t="s">
        <v>15</v>
      </c>
      <c r="B16" s="13">
        <f>B15+B14</f>
        <v>2256.84</v>
      </c>
      <c r="C16" s="9">
        <f>C15+C14</f>
        <v>19010.399999999998</v>
      </c>
      <c r="D16" s="14"/>
    </row>
    <row r="17" spans="1:4" ht="40.5" customHeight="1">
      <c r="A17" s="12" t="s">
        <v>18</v>
      </c>
      <c r="B17" s="15">
        <f>D15+D14+D13</f>
        <v>27431.999999999996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0.5" customHeight="1">
      <c r="A1" s="29" t="s">
        <v>91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77</v>
      </c>
      <c r="C7" s="7">
        <v>77</v>
      </c>
      <c r="D7" s="8" t="s">
        <v>4</v>
      </c>
      <c r="E7" s="2"/>
    </row>
    <row r="8" spans="1:5" ht="15.75">
      <c r="A8" s="6" t="s">
        <v>8</v>
      </c>
      <c r="B8" s="7">
        <f>B7/5</f>
        <v>15.4</v>
      </c>
      <c r="C8" s="7">
        <f>C7*12</f>
        <v>924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2360.82</v>
      </c>
      <c r="C12" s="6">
        <f>0.06*12*365*C7</f>
        <v>20235.600000000002</v>
      </c>
      <c r="D12" s="10">
        <f>C12-B12</f>
        <v>17874.780000000002</v>
      </c>
      <c r="E12" s="2"/>
    </row>
    <row r="13" spans="1:4" ht="18" customHeight="1">
      <c r="A13" s="9" t="s">
        <v>12</v>
      </c>
      <c r="B13" s="11">
        <f>B12*B10</f>
        <v>5429.8859999999995</v>
      </c>
      <c r="C13" s="9">
        <f>C12*C10</f>
        <v>46541.880000000005</v>
      </c>
      <c r="D13" s="10">
        <f>C13-B13</f>
        <v>41111.994000000006</v>
      </c>
    </row>
    <row r="14" spans="1:4" ht="16.5" customHeight="1">
      <c r="A14" s="9" t="s">
        <v>13</v>
      </c>
      <c r="B14" s="9">
        <f>B8*B5</f>
        <v>7700</v>
      </c>
      <c r="C14" s="9">
        <f>C8*C5</f>
        <v>13860</v>
      </c>
      <c r="D14" s="10">
        <f>C14-B14</f>
        <v>6160</v>
      </c>
    </row>
    <row r="15" spans="1:4" ht="26.25" customHeight="1">
      <c r="A15" s="9" t="s">
        <v>14</v>
      </c>
      <c r="B15" s="9">
        <f>B9*B8</f>
        <v>988.834</v>
      </c>
      <c r="C15" s="9">
        <f>C9*C8</f>
        <v>59330.03999999999</v>
      </c>
      <c r="D15" s="10">
        <f>C15-B15</f>
        <v>58341.20599999999</v>
      </c>
    </row>
    <row r="16" spans="1:4" ht="40.5" customHeight="1">
      <c r="A16" s="12" t="s">
        <v>15</v>
      </c>
      <c r="B16" s="13">
        <f>B15+B14</f>
        <v>8688.834</v>
      </c>
      <c r="C16" s="9">
        <f>C15+C14</f>
        <v>73190.04</v>
      </c>
      <c r="D16" s="14"/>
    </row>
    <row r="17" spans="1:4" ht="40.5" customHeight="1">
      <c r="A17" s="12" t="s">
        <v>18</v>
      </c>
      <c r="B17" s="15">
        <f>D15+D14+D13</f>
        <v>105613.2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9" customHeight="1">
      <c r="A1" s="29" t="s">
        <v>92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70</v>
      </c>
      <c r="C7" s="7">
        <v>70</v>
      </c>
      <c r="D7" s="8" t="s">
        <v>4</v>
      </c>
      <c r="E7" s="2"/>
    </row>
    <row r="8" spans="1:5" ht="15.75">
      <c r="A8" s="6" t="s">
        <v>8</v>
      </c>
      <c r="B8" s="7">
        <f>B7/5</f>
        <v>14</v>
      </c>
      <c r="C8" s="7">
        <f>C7*12</f>
        <v>840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2146.2</v>
      </c>
      <c r="C12" s="6">
        <f>0.06*12*365*C7</f>
        <v>18396</v>
      </c>
      <c r="D12" s="10">
        <f>C12-B12</f>
        <v>16249.8</v>
      </c>
      <c r="E12" s="2"/>
    </row>
    <row r="13" spans="1:4" ht="18" customHeight="1">
      <c r="A13" s="9" t="s">
        <v>12</v>
      </c>
      <c r="B13" s="11">
        <f>B12*B10</f>
        <v>4936.259999999999</v>
      </c>
      <c r="C13" s="9">
        <f>C12*C10</f>
        <v>42310.799999999996</v>
      </c>
      <c r="D13" s="10">
        <f>C13-B13</f>
        <v>37374.53999999999</v>
      </c>
    </row>
    <row r="14" spans="1:4" ht="16.5" customHeight="1">
      <c r="A14" s="9" t="s">
        <v>13</v>
      </c>
      <c r="B14" s="9">
        <f>B8*B5</f>
        <v>7000</v>
      </c>
      <c r="C14" s="9">
        <f>C8*C5</f>
        <v>12600</v>
      </c>
      <c r="D14" s="10">
        <f>C14-B14</f>
        <v>5600</v>
      </c>
    </row>
    <row r="15" spans="1:4" ht="26.25" customHeight="1">
      <c r="A15" s="9" t="s">
        <v>14</v>
      </c>
      <c r="B15" s="9">
        <f>B9*B8</f>
        <v>898.9399999999999</v>
      </c>
      <c r="C15" s="9">
        <f>C9*C8</f>
        <v>53936.399999999994</v>
      </c>
      <c r="D15" s="10">
        <f>C15-B15</f>
        <v>53037.45999999999</v>
      </c>
    </row>
    <row r="16" spans="1:4" ht="40.5" customHeight="1">
      <c r="A16" s="12" t="s">
        <v>15</v>
      </c>
      <c r="B16" s="13">
        <f>B15+B14</f>
        <v>7898.94</v>
      </c>
      <c r="C16" s="9">
        <f>C15+C14</f>
        <v>66536.4</v>
      </c>
      <c r="D16" s="14"/>
    </row>
    <row r="17" spans="1:4" ht="40.5" customHeight="1">
      <c r="A17" s="12" t="s">
        <v>18</v>
      </c>
      <c r="B17" s="15">
        <f>D15+D14+D13</f>
        <v>96011.99999999999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2.25" customHeight="1">
      <c r="A1" s="29" t="s">
        <v>93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20</v>
      </c>
      <c r="C7" s="7">
        <v>20</v>
      </c>
      <c r="D7" s="8" t="s">
        <v>4</v>
      </c>
      <c r="E7" s="2"/>
    </row>
    <row r="8" spans="1:5" ht="15.75">
      <c r="A8" s="6" t="s">
        <v>8</v>
      </c>
      <c r="B8" s="7">
        <f>B7/5</f>
        <v>4</v>
      </c>
      <c r="C8" s="7">
        <f>C7*12</f>
        <v>240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613.2</v>
      </c>
      <c r="C12" s="6">
        <f>0.06*12*365*C7</f>
        <v>5256</v>
      </c>
      <c r="D12" s="10">
        <f>C12-B12</f>
        <v>4642.8</v>
      </c>
      <c r="E12" s="2"/>
    </row>
    <row r="13" spans="1:4" ht="18" customHeight="1">
      <c r="A13" s="9" t="s">
        <v>12</v>
      </c>
      <c r="B13" s="11">
        <f>B12*B10</f>
        <v>1410.36</v>
      </c>
      <c r="C13" s="9">
        <f>C12*C10</f>
        <v>12088.8</v>
      </c>
      <c r="D13" s="10">
        <f>C13-B13</f>
        <v>10678.439999999999</v>
      </c>
    </row>
    <row r="14" spans="1:4" ht="16.5" customHeight="1">
      <c r="A14" s="9" t="s">
        <v>13</v>
      </c>
      <c r="B14" s="9">
        <f>B8*B5</f>
        <v>2000</v>
      </c>
      <c r="C14" s="9">
        <f>C8*C5</f>
        <v>3600</v>
      </c>
      <c r="D14" s="10">
        <f>C14-B14</f>
        <v>1600</v>
      </c>
    </row>
    <row r="15" spans="1:4" ht="26.25" customHeight="1">
      <c r="A15" s="9" t="s">
        <v>14</v>
      </c>
      <c r="B15" s="9">
        <f>B9*B8</f>
        <v>256.84</v>
      </c>
      <c r="C15" s="9">
        <f>C9*C8</f>
        <v>15410.399999999998</v>
      </c>
      <c r="D15" s="10">
        <f>C15-B15</f>
        <v>15153.559999999998</v>
      </c>
    </row>
    <row r="16" spans="1:4" ht="40.5" customHeight="1">
      <c r="A16" s="12" t="s">
        <v>15</v>
      </c>
      <c r="B16" s="13">
        <f>B15+B14</f>
        <v>2256.84</v>
      </c>
      <c r="C16" s="9">
        <f>C15+C14</f>
        <v>19010.399999999998</v>
      </c>
      <c r="D16" s="14"/>
    </row>
    <row r="17" spans="1:4" ht="40.5" customHeight="1">
      <c r="A17" s="12" t="s">
        <v>18</v>
      </c>
      <c r="B17" s="15">
        <f>D15+D14+D13</f>
        <v>27431.999999999996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7.5" customHeight="1">
      <c r="A1" s="29" t="s">
        <v>94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20</v>
      </c>
      <c r="C7" s="7">
        <v>20</v>
      </c>
      <c r="D7" s="8" t="s">
        <v>4</v>
      </c>
      <c r="E7" s="2"/>
    </row>
    <row r="8" spans="1:5" ht="15.75">
      <c r="A8" s="6" t="s">
        <v>8</v>
      </c>
      <c r="B8" s="7">
        <f>B7/5</f>
        <v>4</v>
      </c>
      <c r="C8" s="7">
        <f>C7*12</f>
        <v>240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613.2</v>
      </c>
      <c r="C12" s="6">
        <f>0.06*12*365*C7</f>
        <v>5256</v>
      </c>
      <c r="D12" s="10">
        <f>C12-B12</f>
        <v>4642.8</v>
      </c>
      <c r="E12" s="2"/>
    </row>
    <row r="13" spans="1:4" ht="18" customHeight="1">
      <c r="A13" s="9" t="s">
        <v>12</v>
      </c>
      <c r="B13" s="11">
        <f>B12*B10</f>
        <v>1410.36</v>
      </c>
      <c r="C13" s="9">
        <f>C12*C10</f>
        <v>12088.8</v>
      </c>
      <c r="D13" s="10">
        <f>C13-B13</f>
        <v>10678.439999999999</v>
      </c>
    </row>
    <row r="14" spans="1:4" ht="16.5" customHeight="1">
      <c r="A14" s="9" t="s">
        <v>13</v>
      </c>
      <c r="B14" s="9">
        <f>B8*B5</f>
        <v>2000</v>
      </c>
      <c r="C14" s="9">
        <f>C8*C5</f>
        <v>3600</v>
      </c>
      <c r="D14" s="10">
        <f>C14-B14</f>
        <v>1600</v>
      </c>
    </row>
    <row r="15" spans="1:4" ht="26.25" customHeight="1">
      <c r="A15" s="9" t="s">
        <v>14</v>
      </c>
      <c r="B15" s="9">
        <f>B9*B8</f>
        <v>256.84</v>
      </c>
      <c r="C15" s="9">
        <f>C9*C8</f>
        <v>15410.399999999998</v>
      </c>
      <c r="D15" s="10">
        <f>C15-B15</f>
        <v>15153.559999999998</v>
      </c>
    </row>
    <row r="16" spans="1:4" ht="40.5" customHeight="1">
      <c r="A16" s="12" t="s">
        <v>15</v>
      </c>
      <c r="B16" s="13">
        <f>B15+B14</f>
        <v>2256.84</v>
      </c>
      <c r="C16" s="9">
        <f>C15+C14</f>
        <v>19010.399999999998</v>
      </c>
      <c r="D16" s="14"/>
    </row>
    <row r="17" spans="1:4" ht="40.5" customHeight="1">
      <c r="A17" s="12" t="s">
        <v>18</v>
      </c>
      <c r="B17" s="15">
        <f>D15+D14+D13</f>
        <v>27431.999999999996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2.25" customHeight="1">
      <c r="A1" s="29" t="s">
        <v>95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129</v>
      </c>
      <c r="C7" s="7">
        <v>129</v>
      </c>
      <c r="D7" s="8" t="s">
        <v>4</v>
      </c>
      <c r="E7" s="2"/>
    </row>
    <row r="8" spans="1:5" ht="15.75">
      <c r="A8" s="6" t="s">
        <v>8</v>
      </c>
      <c r="B8" s="7">
        <f>B7/5</f>
        <v>25.8</v>
      </c>
      <c r="C8" s="7">
        <f>C7*12</f>
        <v>1548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3955.14</v>
      </c>
      <c r="C12" s="6">
        <f>0.06*12*365*C7</f>
        <v>33901.200000000004</v>
      </c>
      <c r="D12" s="10">
        <f>C12-B12</f>
        <v>29946.060000000005</v>
      </c>
      <c r="E12" s="2"/>
    </row>
    <row r="13" spans="1:4" ht="18" customHeight="1">
      <c r="A13" s="9" t="s">
        <v>12</v>
      </c>
      <c r="B13" s="11">
        <f>B12*B10</f>
        <v>9096.821999999998</v>
      </c>
      <c r="C13" s="9">
        <f>C12*C10</f>
        <v>77972.76000000001</v>
      </c>
      <c r="D13" s="10">
        <f>C13-B13</f>
        <v>68875.93800000001</v>
      </c>
    </row>
    <row r="14" spans="1:4" ht="16.5" customHeight="1">
      <c r="A14" s="9" t="s">
        <v>13</v>
      </c>
      <c r="B14" s="9">
        <f>B8*B5</f>
        <v>12900</v>
      </c>
      <c r="C14" s="9">
        <f>C8*C5</f>
        <v>23220</v>
      </c>
      <c r="D14" s="10">
        <f>C14-B14</f>
        <v>10320</v>
      </c>
    </row>
    <row r="15" spans="1:4" ht="26.25" customHeight="1">
      <c r="A15" s="9" t="s">
        <v>14</v>
      </c>
      <c r="B15" s="9">
        <f>B9*B8</f>
        <v>1656.618</v>
      </c>
      <c r="C15" s="9">
        <f>C9*C8</f>
        <v>99397.07999999999</v>
      </c>
      <c r="D15" s="10">
        <f>C15-B15</f>
        <v>97740.46199999998</v>
      </c>
    </row>
    <row r="16" spans="1:4" ht="40.5" customHeight="1">
      <c r="A16" s="12" t="s">
        <v>15</v>
      </c>
      <c r="B16" s="13">
        <f>B15+B14</f>
        <v>14556.618</v>
      </c>
      <c r="C16" s="9">
        <f>C15+C14</f>
        <v>122617.07999999999</v>
      </c>
      <c r="D16" s="14"/>
    </row>
    <row r="17" spans="1:4" ht="40.5" customHeight="1">
      <c r="A17" s="12" t="s">
        <v>18</v>
      </c>
      <c r="B17" s="15">
        <f>D15+D14+D13</f>
        <v>176936.4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9.75" customHeight="1">
      <c r="A1" s="29" t="s">
        <v>96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110</v>
      </c>
      <c r="C7" s="7">
        <v>110</v>
      </c>
      <c r="D7" s="8" t="s">
        <v>4</v>
      </c>
      <c r="E7" s="2"/>
    </row>
    <row r="8" spans="1:5" ht="15.75">
      <c r="A8" s="6" t="s">
        <v>8</v>
      </c>
      <c r="B8" s="7">
        <f>B7/5</f>
        <v>22</v>
      </c>
      <c r="C8" s="7">
        <f>C7*12</f>
        <v>1320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3372.6</v>
      </c>
      <c r="C12" s="6">
        <f>0.06*12*365*C7</f>
        <v>28908</v>
      </c>
      <c r="D12" s="10">
        <f>C12-B12</f>
        <v>25535.4</v>
      </c>
      <c r="E12" s="2"/>
    </row>
    <row r="13" spans="1:4" ht="18" customHeight="1">
      <c r="A13" s="9" t="s">
        <v>12</v>
      </c>
      <c r="B13" s="11">
        <f>B12*B10</f>
        <v>7756.98</v>
      </c>
      <c r="C13" s="9">
        <f>C12*C10</f>
        <v>66488.4</v>
      </c>
      <c r="D13" s="10">
        <f>C13-B13</f>
        <v>58731.42</v>
      </c>
    </row>
    <row r="14" spans="1:4" ht="16.5" customHeight="1">
      <c r="A14" s="9" t="s">
        <v>13</v>
      </c>
      <c r="B14" s="9">
        <f>B8*B5</f>
        <v>11000</v>
      </c>
      <c r="C14" s="9">
        <f>C8*C5</f>
        <v>19800</v>
      </c>
      <c r="D14" s="10">
        <f>C14-B14</f>
        <v>8800</v>
      </c>
    </row>
    <row r="15" spans="1:4" ht="26.25" customHeight="1">
      <c r="A15" s="9" t="s">
        <v>14</v>
      </c>
      <c r="B15" s="9">
        <f>B9*B8</f>
        <v>1412.62</v>
      </c>
      <c r="C15" s="9">
        <f>C9*C8</f>
        <v>84757.2</v>
      </c>
      <c r="D15" s="10">
        <f>C15-B15</f>
        <v>83344.58</v>
      </c>
    </row>
    <row r="16" spans="1:4" ht="40.5" customHeight="1">
      <c r="A16" s="12" t="s">
        <v>15</v>
      </c>
      <c r="B16" s="13">
        <f>B15+B14</f>
        <v>12412.619999999999</v>
      </c>
      <c r="C16" s="9">
        <f>C15+C14</f>
        <v>104557.2</v>
      </c>
      <c r="D16" s="14"/>
    </row>
    <row r="17" spans="1:4" ht="40.5" customHeight="1">
      <c r="A17" s="12" t="s">
        <v>18</v>
      </c>
      <c r="B17" s="15">
        <f>D15+D14+D13</f>
        <v>150876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14" customHeight="1">
      <c r="A1" s="29" t="s">
        <v>97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110</v>
      </c>
      <c r="C7" s="7">
        <v>110</v>
      </c>
      <c r="D7" s="8" t="s">
        <v>4</v>
      </c>
      <c r="E7" s="2"/>
    </row>
    <row r="8" spans="1:5" ht="15.75">
      <c r="A8" s="6" t="s">
        <v>8</v>
      </c>
      <c r="B8" s="7">
        <f>B7/5</f>
        <v>22</v>
      </c>
      <c r="C8" s="7">
        <f>C7*12</f>
        <v>1320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3372.6</v>
      </c>
      <c r="C12" s="6">
        <f>0.06*12*365*C7</f>
        <v>28908</v>
      </c>
      <c r="D12" s="10">
        <f>C12-B12</f>
        <v>25535.4</v>
      </c>
      <c r="E12" s="2"/>
    </row>
    <row r="13" spans="1:4" ht="18" customHeight="1">
      <c r="A13" s="9" t="s">
        <v>12</v>
      </c>
      <c r="B13" s="11">
        <f>B12*B10</f>
        <v>7756.98</v>
      </c>
      <c r="C13" s="9">
        <f>C12*C10</f>
        <v>66488.4</v>
      </c>
      <c r="D13" s="10">
        <f>C13-B13</f>
        <v>58731.42</v>
      </c>
    </row>
    <row r="14" spans="1:4" ht="16.5" customHeight="1">
      <c r="A14" s="9" t="s">
        <v>13</v>
      </c>
      <c r="B14" s="9">
        <f>B8*B5</f>
        <v>11000</v>
      </c>
      <c r="C14" s="9">
        <f>C8*C5</f>
        <v>19800</v>
      </c>
      <c r="D14" s="10">
        <f>C14-B14</f>
        <v>8800</v>
      </c>
    </row>
    <row r="15" spans="1:4" ht="26.25" customHeight="1">
      <c r="A15" s="9" t="s">
        <v>14</v>
      </c>
      <c r="B15" s="9">
        <f>B9*B8</f>
        <v>1412.62</v>
      </c>
      <c r="C15" s="9">
        <f>C9*C8</f>
        <v>84757.2</v>
      </c>
      <c r="D15" s="10">
        <f>C15-B15</f>
        <v>83344.58</v>
      </c>
    </row>
    <row r="16" spans="1:4" ht="40.5" customHeight="1">
      <c r="A16" s="12" t="s">
        <v>15</v>
      </c>
      <c r="B16" s="13">
        <f>B15+B14</f>
        <v>12412.619999999999</v>
      </c>
      <c r="C16" s="9">
        <f>C15+C14</f>
        <v>104557.2</v>
      </c>
      <c r="D16" s="14"/>
    </row>
    <row r="17" spans="1:4" ht="40.5" customHeight="1">
      <c r="A17" s="12" t="s">
        <v>18</v>
      </c>
      <c r="B17" s="15">
        <f>D15+D14+D13</f>
        <v>150876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8.25" customHeight="1">
      <c r="A1" s="29" t="s">
        <v>98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110</v>
      </c>
      <c r="C7" s="7">
        <v>110</v>
      </c>
      <c r="D7" s="8" t="s">
        <v>4</v>
      </c>
      <c r="E7" s="2"/>
    </row>
    <row r="8" spans="1:5" ht="15.75">
      <c r="A8" s="6" t="s">
        <v>8</v>
      </c>
      <c r="B8" s="7">
        <f>B7/5</f>
        <v>22</v>
      </c>
      <c r="C8" s="7">
        <f>C7*12</f>
        <v>1320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3372.6</v>
      </c>
      <c r="C12" s="6">
        <f>0.06*12*365*C7</f>
        <v>28908</v>
      </c>
      <c r="D12" s="10">
        <f>C12-B12</f>
        <v>25535.4</v>
      </c>
      <c r="E12" s="2"/>
    </row>
    <row r="13" spans="1:4" ht="18" customHeight="1">
      <c r="A13" s="9" t="s">
        <v>12</v>
      </c>
      <c r="B13" s="11">
        <f>B12*B10</f>
        <v>7756.98</v>
      </c>
      <c r="C13" s="9">
        <f>C12*C10</f>
        <v>66488.4</v>
      </c>
      <c r="D13" s="10">
        <f>C13-B13</f>
        <v>58731.42</v>
      </c>
    </row>
    <row r="14" spans="1:4" ht="16.5" customHeight="1">
      <c r="A14" s="9" t="s">
        <v>13</v>
      </c>
      <c r="B14" s="9">
        <f>B8*B5</f>
        <v>11000</v>
      </c>
      <c r="C14" s="9">
        <f>C8*C5</f>
        <v>19800</v>
      </c>
      <c r="D14" s="10">
        <f>C14-B14</f>
        <v>8800</v>
      </c>
    </row>
    <row r="15" spans="1:4" ht="26.25" customHeight="1">
      <c r="A15" s="9" t="s">
        <v>14</v>
      </c>
      <c r="B15" s="9">
        <f>B9*B8</f>
        <v>1412.62</v>
      </c>
      <c r="C15" s="9">
        <f>C9*C8</f>
        <v>84757.2</v>
      </c>
      <c r="D15" s="10">
        <f>C15-B15</f>
        <v>83344.58</v>
      </c>
    </row>
    <row r="16" spans="1:4" ht="40.5" customHeight="1">
      <c r="A16" s="12" t="s">
        <v>15</v>
      </c>
      <c r="B16" s="13">
        <f>B15+B14</f>
        <v>12412.619999999999</v>
      </c>
      <c r="C16" s="9">
        <f>C15+C14</f>
        <v>104557.2</v>
      </c>
      <c r="D16" s="14"/>
    </row>
    <row r="17" spans="1:4" ht="40.5" customHeight="1">
      <c r="A17" s="12" t="s">
        <v>18</v>
      </c>
      <c r="B17" s="15">
        <f>D15+D14+D13</f>
        <v>150876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38" customHeight="1">
      <c r="A1" s="29" t="s">
        <v>99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50</v>
      </c>
      <c r="C7" s="7">
        <v>50</v>
      </c>
      <c r="D7" s="8" t="s">
        <v>4</v>
      </c>
      <c r="E7" s="2"/>
    </row>
    <row r="8" spans="1:5" ht="15.75">
      <c r="A8" s="6" t="s">
        <v>8</v>
      </c>
      <c r="B8" s="7">
        <f>B7/5</f>
        <v>10</v>
      </c>
      <c r="C8" s="7">
        <f>C7*12</f>
        <v>600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1533</v>
      </c>
      <c r="C12" s="6">
        <f>0.06*12*365*C7</f>
        <v>13140</v>
      </c>
      <c r="D12" s="10">
        <f>C12-B12</f>
        <v>11607</v>
      </c>
      <c r="E12" s="2"/>
    </row>
    <row r="13" spans="1:4" ht="18" customHeight="1">
      <c r="A13" s="9" t="s">
        <v>12</v>
      </c>
      <c r="B13" s="11">
        <f>B12*B10</f>
        <v>3525.8999999999996</v>
      </c>
      <c r="C13" s="9">
        <f>C12*C10</f>
        <v>30221.999999999996</v>
      </c>
      <c r="D13" s="10">
        <f>C13-B13</f>
        <v>26696.1</v>
      </c>
    </row>
    <row r="14" spans="1:4" ht="16.5" customHeight="1">
      <c r="A14" s="9" t="s">
        <v>13</v>
      </c>
      <c r="B14" s="9">
        <f>B8*B5</f>
        <v>5000</v>
      </c>
      <c r="C14" s="9">
        <f>C8*C5</f>
        <v>9000</v>
      </c>
      <c r="D14" s="10">
        <f>C14-B14</f>
        <v>4000</v>
      </c>
    </row>
    <row r="15" spans="1:4" ht="26.25" customHeight="1">
      <c r="A15" s="9" t="s">
        <v>14</v>
      </c>
      <c r="B15" s="9">
        <f>B9*B8</f>
        <v>642.0999999999999</v>
      </c>
      <c r="C15" s="9">
        <f>C9*C8</f>
        <v>38525.99999999999</v>
      </c>
      <c r="D15" s="10">
        <f>C15-B15</f>
        <v>37883.899999999994</v>
      </c>
    </row>
    <row r="16" spans="1:4" ht="40.5" customHeight="1">
      <c r="A16" s="12" t="s">
        <v>15</v>
      </c>
      <c r="B16" s="13">
        <f>B15+B14</f>
        <v>5642.1</v>
      </c>
      <c r="C16" s="9">
        <f>C15+C14</f>
        <v>47525.99999999999</v>
      </c>
      <c r="D16" s="14"/>
    </row>
    <row r="17" spans="1:4" ht="40.5" customHeight="1">
      <c r="A17" s="12" t="s">
        <v>18</v>
      </c>
      <c r="B17" s="15">
        <f>D15+D14+D13</f>
        <v>68580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5.75" customHeight="1">
      <c r="A1" s="29" t="s">
        <v>29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86</v>
      </c>
      <c r="C7" s="7">
        <v>86</v>
      </c>
      <c r="D7" s="8" t="s">
        <v>4</v>
      </c>
      <c r="E7" s="2"/>
    </row>
    <row r="8" spans="1:5" ht="15.75">
      <c r="A8" s="6" t="s">
        <v>8</v>
      </c>
      <c r="B8" s="7">
        <f>B7/5</f>
        <v>17.2</v>
      </c>
      <c r="C8" s="7">
        <f>C7*12</f>
        <v>1032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2636.76</v>
      </c>
      <c r="C12" s="6">
        <f>0.06*12*365*C7</f>
        <v>22600.8</v>
      </c>
      <c r="D12" s="10">
        <f>C12-B12</f>
        <v>19964.04</v>
      </c>
      <c r="E12" s="2"/>
    </row>
    <row r="13" spans="1:4" ht="18" customHeight="1">
      <c r="A13" s="9" t="s">
        <v>12</v>
      </c>
      <c r="B13" s="11">
        <f>B12*B10</f>
        <v>6064.548</v>
      </c>
      <c r="C13" s="9">
        <f>C12*C10</f>
        <v>51981.84</v>
      </c>
      <c r="D13" s="10">
        <f>C13-B13</f>
        <v>45917.291999999994</v>
      </c>
    </row>
    <row r="14" spans="1:4" ht="16.5" customHeight="1">
      <c r="A14" s="9" t="s">
        <v>13</v>
      </c>
      <c r="B14" s="9">
        <f>B8*B5</f>
        <v>8600</v>
      </c>
      <c r="C14" s="9">
        <f>C8*C5</f>
        <v>15480</v>
      </c>
      <c r="D14" s="10">
        <f>C14-B14</f>
        <v>6880</v>
      </c>
    </row>
    <row r="15" spans="1:4" ht="26.25" customHeight="1">
      <c r="A15" s="9" t="s">
        <v>14</v>
      </c>
      <c r="B15" s="9">
        <f>B9*B8</f>
        <v>1104.4119999999998</v>
      </c>
      <c r="C15" s="9">
        <f>C9*C8</f>
        <v>66264.71999999999</v>
      </c>
      <c r="D15" s="10">
        <f>C15-B15</f>
        <v>65160.30799999999</v>
      </c>
    </row>
    <row r="16" spans="1:4" ht="40.5" customHeight="1">
      <c r="A16" s="12" t="s">
        <v>15</v>
      </c>
      <c r="B16" s="13">
        <f>B15+B14</f>
        <v>9704.412</v>
      </c>
      <c r="C16" s="9">
        <f>C15+C14</f>
        <v>81744.71999999999</v>
      </c>
      <c r="D16" s="14"/>
    </row>
    <row r="17" spans="1:4" ht="40.5" customHeight="1">
      <c r="A17" s="12" t="s">
        <v>18</v>
      </c>
      <c r="B17" s="15">
        <f>D15+D14+D13</f>
        <v>117957.59999999998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11" customHeight="1">
      <c r="A1" s="29" t="s">
        <v>100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40</v>
      </c>
      <c r="C7" s="7">
        <v>40</v>
      </c>
      <c r="D7" s="8" t="s">
        <v>4</v>
      </c>
      <c r="E7" s="2"/>
    </row>
    <row r="8" spans="1:5" ht="15.75">
      <c r="A8" s="6" t="s">
        <v>8</v>
      </c>
      <c r="B8" s="7">
        <f>B7/5</f>
        <v>8</v>
      </c>
      <c r="C8" s="7">
        <f>C7*12</f>
        <v>480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1226.4</v>
      </c>
      <c r="C12" s="6">
        <f>0.06*12*365*C7</f>
        <v>10512</v>
      </c>
      <c r="D12" s="10">
        <f>C12-B12</f>
        <v>9285.6</v>
      </c>
      <c r="E12" s="2"/>
    </row>
    <row r="13" spans="1:4" ht="18" customHeight="1">
      <c r="A13" s="9" t="s">
        <v>12</v>
      </c>
      <c r="B13" s="11">
        <f>B12*B10</f>
        <v>2820.72</v>
      </c>
      <c r="C13" s="9">
        <f>C12*C10</f>
        <v>24177.6</v>
      </c>
      <c r="D13" s="10">
        <f>C13-B13</f>
        <v>21356.879999999997</v>
      </c>
    </row>
    <row r="14" spans="1:4" ht="16.5" customHeight="1">
      <c r="A14" s="9" t="s">
        <v>13</v>
      </c>
      <c r="B14" s="9">
        <f>B8*B5</f>
        <v>4000</v>
      </c>
      <c r="C14" s="9">
        <f>C8*C5</f>
        <v>7200</v>
      </c>
      <c r="D14" s="10">
        <f>C14-B14</f>
        <v>3200</v>
      </c>
    </row>
    <row r="15" spans="1:4" ht="26.25" customHeight="1">
      <c r="A15" s="9" t="s">
        <v>14</v>
      </c>
      <c r="B15" s="9">
        <f>B9*B8</f>
        <v>513.68</v>
      </c>
      <c r="C15" s="9">
        <f>C9*C8</f>
        <v>30820.799999999996</v>
      </c>
      <c r="D15" s="10">
        <f>C15-B15</f>
        <v>30307.119999999995</v>
      </c>
    </row>
    <row r="16" spans="1:4" ht="40.5" customHeight="1">
      <c r="A16" s="12" t="s">
        <v>15</v>
      </c>
      <c r="B16" s="13">
        <f>B15+B14</f>
        <v>4513.68</v>
      </c>
      <c r="C16" s="9">
        <f>C15+C14</f>
        <v>38020.799999999996</v>
      </c>
      <c r="D16" s="14"/>
    </row>
    <row r="17" spans="1:4" ht="40.5" customHeight="1">
      <c r="A17" s="12" t="s">
        <v>18</v>
      </c>
      <c r="B17" s="15">
        <f>D15+D14+D13</f>
        <v>54863.99999999999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9.75" customHeight="1">
      <c r="A1" s="29" t="s">
        <v>101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40</v>
      </c>
      <c r="C7" s="7">
        <v>40</v>
      </c>
      <c r="D7" s="8" t="s">
        <v>4</v>
      </c>
      <c r="E7" s="2"/>
    </row>
    <row r="8" spans="1:5" ht="15.75">
      <c r="A8" s="6" t="s">
        <v>8</v>
      </c>
      <c r="B8" s="7">
        <f>B7/5</f>
        <v>8</v>
      </c>
      <c r="C8" s="7">
        <f>C7*12</f>
        <v>480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1226.4</v>
      </c>
      <c r="C12" s="6">
        <f>0.06*12*365*C7</f>
        <v>10512</v>
      </c>
      <c r="D12" s="10">
        <f>C12-B12</f>
        <v>9285.6</v>
      </c>
      <c r="E12" s="2"/>
    </row>
    <row r="13" spans="1:4" ht="18" customHeight="1">
      <c r="A13" s="9" t="s">
        <v>12</v>
      </c>
      <c r="B13" s="11">
        <f>B12*B10</f>
        <v>2820.72</v>
      </c>
      <c r="C13" s="9">
        <f>C12*C10</f>
        <v>24177.6</v>
      </c>
      <c r="D13" s="10">
        <f>C13-B13</f>
        <v>21356.879999999997</v>
      </c>
    </row>
    <row r="14" spans="1:4" ht="16.5" customHeight="1">
      <c r="A14" s="9" t="s">
        <v>13</v>
      </c>
      <c r="B14" s="9">
        <f>B8*B5</f>
        <v>4000</v>
      </c>
      <c r="C14" s="9">
        <f>C8*C5</f>
        <v>7200</v>
      </c>
      <c r="D14" s="10">
        <f>C14-B14</f>
        <v>3200</v>
      </c>
    </row>
    <row r="15" spans="1:4" ht="26.25" customHeight="1">
      <c r="A15" s="9" t="s">
        <v>14</v>
      </c>
      <c r="B15" s="9">
        <f>B9*B8</f>
        <v>513.68</v>
      </c>
      <c r="C15" s="9">
        <f>C9*C8</f>
        <v>30820.799999999996</v>
      </c>
      <c r="D15" s="10">
        <f>C15-B15</f>
        <v>30307.119999999995</v>
      </c>
    </row>
    <row r="16" spans="1:4" ht="40.5" customHeight="1">
      <c r="A16" s="12" t="s">
        <v>15</v>
      </c>
      <c r="B16" s="13">
        <f>B15+B14</f>
        <v>4513.68</v>
      </c>
      <c r="C16" s="9">
        <f>C15+C14</f>
        <v>38020.799999999996</v>
      </c>
      <c r="D16" s="14"/>
    </row>
    <row r="17" spans="1:4" ht="40.5" customHeight="1">
      <c r="A17" s="12" t="s">
        <v>18</v>
      </c>
      <c r="B17" s="15">
        <f>D15+D14+D13</f>
        <v>54863.99999999999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1.25" customHeight="1">
      <c r="A1" s="29" t="s">
        <v>102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40</v>
      </c>
      <c r="C7" s="7">
        <v>40</v>
      </c>
      <c r="D7" s="8" t="s">
        <v>4</v>
      </c>
      <c r="E7" s="2"/>
    </row>
    <row r="8" spans="1:5" ht="15.75">
      <c r="A8" s="6" t="s">
        <v>8</v>
      </c>
      <c r="B8" s="7">
        <f>B7/5</f>
        <v>8</v>
      </c>
      <c r="C8" s="7">
        <f>C7*12</f>
        <v>480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1226.4</v>
      </c>
      <c r="C12" s="6">
        <f>0.06*12*365*C7</f>
        <v>10512</v>
      </c>
      <c r="D12" s="10">
        <f>C12-B12</f>
        <v>9285.6</v>
      </c>
      <c r="E12" s="2"/>
    </row>
    <row r="13" spans="1:4" ht="18" customHeight="1">
      <c r="A13" s="9" t="s">
        <v>12</v>
      </c>
      <c r="B13" s="11">
        <f>B12*B10</f>
        <v>2820.72</v>
      </c>
      <c r="C13" s="9">
        <f>C12*C10</f>
        <v>24177.6</v>
      </c>
      <c r="D13" s="10">
        <f>C13-B13</f>
        <v>21356.879999999997</v>
      </c>
    </row>
    <row r="14" spans="1:4" ht="16.5" customHeight="1">
      <c r="A14" s="9" t="s">
        <v>13</v>
      </c>
      <c r="B14" s="9">
        <f>B8*B5</f>
        <v>4000</v>
      </c>
      <c r="C14" s="9">
        <f>C8*C5</f>
        <v>7200</v>
      </c>
      <c r="D14" s="10">
        <f>C14-B14</f>
        <v>3200</v>
      </c>
    </row>
    <row r="15" spans="1:4" ht="26.25" customHeight="1">
      <c r="A15" s="9" t="s">
        <v>14</v>
      </c>
      <c r="B15" s="9">
        <f>B9*B8</f>
        <v>513.68</v>
      </c>
      <c r="C15" s="9">
        <f>C9*C8</f>
        <v>30820.799999999996</v>
      </c>
      <c r="D15" s="10">
        <f>C15-B15</f>
        <v>30307.119999999995</v>
      </c>
    </row>
    <row r="16" spans="1:4" ht="40.5" customHeight="1">
      <c r="A16" s="12" t="s">
        <v>15</v>
      </c>
      <c r="B16" s="13">
        <f>B15+B14</f>
        <v>4513.68</v>
      </c>
      <c r="C16" s="9">
        <f>C15+C14</f>
        <v>38020.799999999996</v>
      </c>
      <c r="D16" s="14"/>
    </row>
    <row r="17" spans="1:4" ht="40.5" customHeight="1">
      <c r="A17" s="12" t="s">
        <v>18</v>
      </c>
      <c r="B17" s="15">
        <f>D15+D14+D13</f>
        <v>54863.99999999999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1.25" customHeight="1">
      <c r="A1" s="29" t="s">
        <v>103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100</v>
      </c>
      <c r="C7" s="7">
        <v>100</v>
      </c>
      <c r="D7" s="8" t="s">
        <v>4</v>
      </c>
      <c r="E7" s="2"/>
    </row>
    <row r="8" spans="1:5" ht="15.75">
      <c r="A8" s="6" t="s">
        <v>8</v>
      </c>
      <c r="B8" s="7">
        <f>B7/5</f>
        <v>20</v>
      </c>
      <c r="C8" s="7">
        <f>C7*12</f>
        <v>1200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3066</v>
      </c>
      <c r="C12" s="6">
        <f>0.06*12*365*C7</f>
        <v>26280</v>
      </c>
      <c r="D12" s="10">
        <f>C12-B12</f>
        <v>23214</v>
      </c>
      <c r="E12" s="2"/>
    </row>
    <row r="13" spans="1:4" ht="18" customHeight="1">
      <c r="A13" s="9" t="s">
        <v>12</v>
      </c>
      <c r="B13" s="11">
        <f>B12*B10</f>
        <v>7051.799999999999</v>
      </c>
      <c r="C13" s="9">
        <f>C12*C10</f>
        <v>60443.99999999999</v>
      </c>
      <c r="D13" s="10">
        <f>C13-B13</f>
        <v>53392.2</v>
      </c>
    </row>
    <row r="14" spans="1:4" ht="16.5" customHeight="1">
      <c r="A14" s="9" t="s">
        <v>13</v>
      </c>
      <c r="B14" s="9">
        <f>B8*B5</f>
        <v>10000</v>
      </c>
      <c r="C14" s="9">
        <f>C8*C5</f>
        <v>18000</v>
      </c>
      <c r="D14" s="10">
        <f>C14-B14</f>
        <v>8000</v>
      </c>
    </row>
    <row r="15" spans="1:4" ht="26.25" customHeight="1">
      <c r="A15" s="9" t="s">
        <v>14</v>
      </c>
      <c r="B15" s="9">
        <f>B9*B8</f>
        <v>1284.1999999999998</v>
      </c>
      <c r="C15" s="9">
        <f>C9*C8</f>
        <v>77051.99999999999</v>
      </c>
      <c r="D15" s="10">
        <f>C15-B15</f>
        <v>75767.79999999999</v>
      </c>
    </row>
    <row r="16" spans="1:4" ht="40.5" customHeight="1">
      <c r="A16" s="12" t="s">
        <v>15</v>
      </c>
      <c r="B16" s="13">
        <f>B15+B14</f>
        <v>11284.2</v>
      </c>
      <c r="C16" s="9">
        <f>C15+C14</f>
        <v>95051.99999999999</v>
      </c>
      <c r="D16" s="14"/>
    </row>
    <row r="17" spans="1:4" ht="40.5" customHeight="1">
      <c r="A17" s="12" t="s">
        <v>18</v>
      </c>
      <c r="B17" s="15">
        <f>D15+D14+D13</f>
        <v>137160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9" customHeight="1">
      <c r="A1" s="29" t="s">
        <v>104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80</v>
      </c>
      <c r="C7" s="7">
        <v>80</v>
      </c>
      <c r="D7" s="8" t="s">
        <v>4</v>
      </c>
      <c r="E7" s="2"/>
    </row>
    <row r="8" spans="1:5" ht="15.75">
      <c r="A8" s="6" t="s">
        <v>8</v>
      </c>
      <c r="B8" s="7">
        <f>B7/5</f>
        <v>16</v>
      </c>
      <c r="C8" s="7">
        <f>C7*12</f>
        <v>960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2452.8</v>
      </c>
      <c r="C12" s="6">
        <f>0.06*12*365*C7</f>
        <v>21024</v>
      </c>
      <c r="D12" s="10">
        <f>C12-B12</f>
        <v>18571.2</v>
      </c>
      <c r="E12" s="2"/>
    </row>
    <row r="13" spans="1:4" ht="18" customHeight="1">
      <c r="A13" s="9" t="s">
        <v>12</v>
      </c>
      <c r="B13" s="11">
        <f>B12*B10</f>
        <v>5641.44</v>
      </c>
      <c r="C13" s="9">
        <f>C12*C10</f>
        <v>48355.2</v>
      </c>
      <c r="D13" s="10">
        <f>C13-B13</f>
        <v>42713.759999999995</v>
      </c>
    </row>
    <row r="14" spans="1:4" ht="16.5" customHeight="1">
      <c r="A14" s="9" t="s">
        <v>13</v>
      </c>
      <c r="B14" s="9">
        <f>B8*B5</f>
        <v>8000</v>
      </c>
      <c r="C14" s="9">
        <f>C8*C5</f>
        <v>14400</v>
      </c>
      <c r="D14" s="10">
        <f>C14-B14</f>
        <v>6400</v>
      </c>
    </row>
    <row r="15" spans="1:4" ht="26.25" customHeight="1">
      <c r="A15" s="9" t="s">
        <v>14</v>
      </c>
      <c r="B15" s="9">
        <f>B9*B8</f>
        <v>1027.36</v>
      </c>
      <c r="C15" s="9">
        <f>C9*C8</f>
        <v>61641.59999999999</v>
      </c>
      <c r="D15" s="10">
        <f>C15-B15</f>
        <v>60614.23999999999</v>
      </c>
    </row>
    <row r="16" spans="1:4" ht="40.5" customHeight="1">
      <c r="A16" s="12" t="s">
        <v>15</v>
      </c>
      <c r="B16" s="13">
        <f>B15+B14</f>
        <v>9027.36</v>
      </c>
      <c r="C16" s="9">
        <f>C15+C14</f>
        <v>76041.59999999999</v>
      </c>
      <c r="D16" s="14"/>
    </row>
    <row r="17" spans="1:4" ht="40.5" customHeight="1">
      <c r="A17" s="12" t="s">
        <v>18</v>
      </c>
      <c r="B17" s="15">
        <f>D15+D14+D13</f>
        <v>109727.99999999999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8" customHeight="1">
      <c r="A1" s="29" t="s">
        <v>105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60</v>
      </c>
      <c r="C7" s="7">
        <v>60</v>
      </c>
      <c r="D7" s="8" t="s">
        <v>4</v>
      </c>
      <c r="E7" s="2"/>
    </row>
    <row r="8" spans="1:5" ht="15.75">
      <c r="A8" s="6" t="s">
        <v>8</v>
      </c>
      <c r="B8" s="7">
        <f>B7/5</f>
        <v>12</v>
      </c>
      <c r="C8" s="7">
        <f>C7*12</f>
        <v>720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1839.6</v>
      </c>
      <c r="C12" s="6">
        <f>0.06*12*365*C7</f>
        <v>15768</v>
      </c>
      <c r="D12" s="10">
        <f>C12-B12</f>
        <v>13928.4</v>
      </c>
      <c r="E12" s="2"/>
    </row>
    <row r="13" spans="1:4" ht="18" customHeight="1">
      <c r="A13" s="9" t="s">
        <v>12</v>
      </c>
      <c r="B13" s="11">
        <f>B12*B10</f>
        <v>4231.079999999999</v>
      </c>
      <c r="C13" s="9">
        <f>C12*C10</f>
        <v>36266.399999999994</v>
      </c>
      <c r="D13" s="10">
        <f>C13-B13</f>
        <v>32035.319999999996</v>
      </c>
    </row>
    <row r="14" spans="1:4" ht="16.5" customHeight="1">
      <c r="A14" s="9" t="s">
        <v>13</v>
      </c>
      <c r="B14" s="9">
        <f>B8*B5</f>
        <v>6000</v>
      </c>
      <c r="C14" s="9">
        <f>C8*C5</f>
        <v>10800</v>
      </c>
      <c r="D14" s="10">
        <f>C14-B14</f>
        <v>4800</v>
      </c>
    </row>
    <row r="15" spans="1:4" ht="26.25" customHeight="1">
      <c r="A15" s="9" t="s">
        <v>14</v>
      </c>
      <c r="B15" s="9">
        <f>B9*B8</f>
        <v>770.52</v>
      </c>
      <c r="C15" s="9">
        <f>C9*C8</f>
        <v>46231.2</v>
      </c>
      <c r="D15" s="10">
        <f>C15-B15</f>
        <v>45460.68</v>
      </c>
    </row>
    <row r="16" spans="1:4" ht="40.5" customHeight="1">
      <c r="A16" s="12" t="s">
        <v>15</v>
      </c>
      <c r="B16" s="13">
        <f>B15+B14</f>
        <v>6770.52</v>
      </c>
      <c r="C16" s="9">
        <f>C15+C14</f>
        <v>57031.2</v>
      </c>
      <c r="D16" s="14"/>
    </row>
    <row r="17" spans="1:4" ht="40.5" customHeight="1">
      <c r="A17" s="12" t="s">
        <v>18</v>
      </c>
      <c r="B17" s="15">
        <f>D15+D14+D13</f>
        <v>82296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3" customHeight="1">
      <c r="A1" s="29" t="s">
        <v>106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82</v>
      </c>
      <c r="C7" s="7">
        <v>82</v>
      </c>
      <c r="D7" s="8" t="s">
        <v>4</v>
      </c>
      <c r="E7" s="2"/>
    </row>
    <row r="8" spans="1:5" ht="15.75">
      <c r="A8" s="6" t="s">
        <v>8</v>
      </c>
      <c r="B8" s="7">
        <f>B7/5</f>
        <v>16.4</v>
      </c>
      <c r="C8" s="7">
        <f>C7*12</f>
        <v>984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2514.12</v>
      </c>
      <c r="C12" s="6">
        <f>0.06*12*365*C7</f>
        <v>21549.600000000002</v>
      </c>
      <c r="D12" s="10">
        <f>C12-B12</f>
        <v>19035.480000000003</v>
      </c>
      <c r="E12" s="2"/>
    </row>
    <row r="13" spans="1:4" ht="18" customHeight="1">
      <c r="A13" s="9" t="s">
        <v>12</v>
      </c>
      <c r="B13" s="11">
        <f>B12*B10</f>
        <v>5782.476</v>
      </c>
      <c r="C13" s="9">
        <f>C12*C10</f>
        <v>49564.08</v>
      </c>
      <c r="D13" s="10">
        <f>C13-B13</f>
        <v>43781.604</v>
      </c>
    </row>
    <row r="14" spans="1:4" ht="16.5" customHeight="1">
      <c r="A14" s="9" t="s">
        <v>13</v>
      </c>
      <c r="B14" s="9">
        <f>B8*B5</f>
        <v>8200</v>
      </c>
      <c r="C14" s="9">
        <f>C8*C5</f>
        <v>14760</v>
      </c>
      <c r="D14" s="10">
        <f>C14-B14</f>
        <v>6560</v>
      </c>
    </row>
    <row r="15" spans="1:4" ht="26.25" customHeight="1">
      <c r="A15" s="9" t="s">
        <v>14</v>
      </c>
      <c r="B15" s="9">
        <f>B9*B8</f>
        <v>1053.0439999999999</v>
      </c>
      <c r="C15" s="9">
        <f>C9*C8</f>
        <v>63182.63999999999</v>
      </c>
      <c r="D15" s="10">
        <f>C15-B15</f>
        <v>62129.59599999999</v>
      </c>
    </row>
    <row r="16" spans="1:4" ht="40.5" customHeight="1">
      <c r="A16" s="12" t="s">
        <v>15</v>
      </c>
      <c r="B16" s="13">
        <f>B15+B14</f>
        <v>9253.044</v>
      </c>
      <c r="C16" s="9">
        <f>C15+C14</f>
        <v>77942.63999999998</v>
      </c>
      <c r="D16" s="14"/>
    </row>
    <row r="17" spans="1:4" ht="40.5" customHeight="1">
      <c r="A17" s="12" t="s">
        <v>18</v>
      </c>
      <c r="B17" s="15">
        <f>D15+D14+D13</f>
        <v>112471.19999999998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9.75" customHeight="1">
      <c r="A1" s="29" t="s">
        <v>107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54</v>
      </c>
      <c r="C7" s="7">
        <v>54</v>
      </c>
      <c r="D7" s="8" t="s">
        <v>4</v>
      </c>
      <c r="E7" s="2"/>
    </row>
    <row r="8" spans="1:5" ht="15.75">
      <c r="A8" s="6" t="s">
        <v>8</v>
      </c>
      <c r="B8" s="7">
        <f>B7/5</f>
        <v>10.8</v>
      </c>
      <c r="C8" s="7">
        <f>C7*12</f>
        <v>648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1655.64</v>
      </c>
      <c r="C12" s="6">
        <f>0.06*12*365*C7</f>
        <v>14191.2</v>
      </c>
      <c r="D12" s="10">
        <f>C12-B12</f>
        <v>12535.560000000001</v>
      </c>
      <c r="E12" s="2"/>
    </row>
    <row r="13" spans="1:4" ht="18" customHeight="1">
      <c r="A13" s="9" t="s">
        <v>12</v>
      </c>
      <c r="B13" s="11">
        <f>B12*B10</f>
        <v>3807.9719999999998</v>
      </c>
      <c r="C13" s="9">
        <f>C12*C10</f>
        <v>32639.76</v>
      </c>
      <c r="D13" s="10">
        <f>C13-B13</f>
        <v>28831.788</v>
      </c>
    </row>
    <row r="14" spans="1:4" ht="16.5" customHeight="1">
      <c r="A14" s="9" t="s">
        <v>13</v>
      </c>
      <c r="B14" s="9">
        <f>B8*B5</f>
        <v>5400</v>
      </c>
      <c r="C14" s="9">
        <f>C8*C5</f>
        <v>9720</v>
      </c>
      <c r="D14" s="10">
        <f>C14-B14</f>
        <v>4320</v>
      </c>
    </row>
    <row r="15" spans="1:4" ht="26.25" customHeight="1">
      <c r="A15" s="9" t="s">
        <v>14</v>
      </c>
      <c r="B15" s="9">
        <f>B9*B8</f>
        <v>693.468</v>
      </c>
      <c r="C15" s="9">
        <f>C9*C8</f>
        <v>41608.079999999994</v>
      </c>
      <c r="D15" s="10">
        <f>C15-B15</f>
        <v>40914.611999999994</v>
      </c>
    </row>
    <row r="16" spans="1:4" ht="40.5" customHeight="1">
      <c r="A16" s="12" t="s">
        <v>15</v>
      </c>
      <c r="B16" s="13">
        <f>B15+B14</f>
        <v>6093.468</v>
      </c>
      <c r="C16" s="9">
        <f>C15+C14</f>
        <v>51328.079999999994</v>
      </c>
      <c r="D16" s="14"/>
    </row>
    <row r="17" spans="1:4" ht="40.5" customHeight="1">
      <c r="A17" s="12" t="s">
        <v>18</v>
      </c>
      <c r="B17" s="15">
        <f>D15+D14+D13</f>
        <v>74066.4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2" customHeight="1">
      <c r="A1" s="29" t="s">
        <v>108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54</v>
      </c>
      <c r="C7" s="7">
        <v>54</v>
      </c>
      <c r="D7" s="8" t="s">
        <v>4</v>
      </c>
      <c r="E7" s="2"/>
    </row>
    <row r="8" spans="1:5" ht="15.75">
      <c r="A8" s="6" t="s">
        <v>8</v>
      </c>
      <c r="B8" s="7">
        <f>B7/5</f>
        <v>10.8</v>
      </c>
      <c r="C8" s="7">
        <f>C7*12</f>
        <v>648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1655.64</v>
      </c>
      <c r="C12" s="6">
        <f>0.06*12*365*C7</f>
        <v>14191.2</v>
      </c>
      <c r="D12" s="10">
        <f>C12-B12</f>
        <v>12535.560000000001</v>
      </c>
      <c r="E12" s="2"/>
    </row>
    <row r="13" spans="1:4" ht="18" customHeight="1">
      <c r="A13" s="9" t="s">
        <v>12</v>
      </c>
      <c r="B13" s="11">
        <f>B12*B10</f>
        <v>3807.9719999999998</v>
      </c>
      <c r="C13" s="9">
        <f>C12*C10</f>
        <v>32639.76</v>
      </c>
      <c r="D13" s="10">
        <f>C13-B13</f>
        <v>28831.788</v>
      </c>
    </row>
    <row r="14" spans="1:4" ht="16.5" customHeight="1">
      <c r="A14" s="9" t="s">
        <v>13</v>
      </c>
      <c r="B14" s="9">
        <f>B8*B5</f>
        <v>5400</v>
      </c>
      <c r="C14" s="9">
        <f>C8*C5</f>
        <v>9720</v>
      </c>
      <c r="D14" s="10">
        <f>C14-B14</f>
        <v>4320</v>
      </c>
    </row>
    <row r="15" spans="1:4" ht="26.25" customHeight="1">
      <c r="A15" s="9" t="s">
        <v>14</v>
      </c>
      <c r="B15" s="9">
        <f>B9*B8</f>
        <v>693.468</v>
      </c>
      <c r="C15" s="9">
        <f>C9*C8</f>
        <v>41608.079999999994</v>
      </c>
      <c r="D15" s="10">
        <f>C15-B15</f>
        <v>40914.611999999994</v>
      </c>
    </row>
    <row r="16" spans="1:4" ht="40.5" customHeight="1">
      <c r="A16" s="12" t="s">
        <v>15</v>
      </c>
      <c r="B16" s="13">
        <f>B15+B14</f>
        <v>6093.468</v>
      </c>
      <c r="C16" s="9">
        <f>C15+C14</f>
        <v>51328.079999999994</v>
      </c>
      <c r="D16" s="14"/>
    </row>
    <row r="17" spans="1:4" ht="40.5" customHeight="1">
      <c r="A17" s="12" t="s">
        <v>18</v>
      </c>
      <c r="B17" s="15">
        <f>D15+D14+D13</f>
        <v>74066.4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9" customHeight="1">
      <c r="A1" s="29" t="s">
        <v>109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54</v>
      </c>
      <c r="C7" s="7">
        <v>54</v>
      </c>
      <c r="D7" s="8" t="s">
        <v>4</v>
      </c>
      <c r="E7" s="2"/>
    </row>
    <row r="8" spans="1:5" ht="15.75">
      <c r="A8" s="6" t="s">
        <v>8</v>
      </c>
      <c r="B8" s="7">
        <f>B7/5</f>
        <v>10.8</v>
      </c>
      <c r="C8" s="7">
        <f>C7*12</f>
        <v>648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1655.64</v>
      </c>
      <c r="C12" s="6">
        <f>0.06*12*365*C7</f>
        <v>14191.2</v>
      </c>
      <c r="D12" s="10">
        <f>C12-B12</f>
        <v>12535.560000000001</v>
      </c>
      <c r="E12" s="2"/>
    </row>
    <row r="13" spans="1:4" ht="18" customHeight="1">
      <c r="A13" s="9" t="s">
        <v>12</v>
      </c>
      <c r="B13" s="11">
        <f>B12*B10</f>
        <v>3807.9719999999998</v>
      </c>
      <c r="C13" s="9">
        <f>C12*C10</f>
        <v>32639.76</v>
      </c>
      <c r="D13" s="10">
        <f>C13-B13</f>
        <v>28831.788</v>
      </c>
    </row>
    <row r="14" spans="1:4" ht="16.5" customHeight="1">
      <c r="A14" s="9" t="s">
        <v>13</v>
      </c>
      <c r="B14" s="9">
        <f>B8*B5</f>
        <v>5400</v>
      </c>
      <c r="C14" s="9">
        <f>C8*C5</f>
        <v>9720</v>
      </c>
      <c r="D14" s="10">
        <f>C14-B14</f>
        <v>4320</v>
      </c>
    </row>
    <row r="15" spans="1:4" ht="26.25" customHeight="1">
      <c r="A15" s="9" t="s">
        <v>14</v>
      </c>
      <c r="B15" s="9">
        <f>B9*B8</f>
        <v>693.468</v>
      </c>
      <c r="C15" s="9">
        <f>C9*C8</f>
        <v>41608.079999999994</v>
      </c>
      <c r="D15" s="10">
        <f>C15-B15</f>
        <v>40914.611999999994</v>
      </c>
    </row>
    <row r="16" spans="1:4" ht="40.5" customHeight="1">
      <c r="A16" s="12" t="s">
        <v>15</v>
      </c>
      <c r="B16" s="13">
        <f>B15+B14</f>
        <v>6093.468</v>
      </c>
      <c r="C16" s="9">
        <f>C15+C14</f>
        <v>51328.079999999994</v>
      </c>
      <c r="D16" s="14"/>
    </row>
    <row r="17" spans="1:4" ht="40.5" customHeight="1">
      <c r="A17" s="12" t="s">
        <v>18</v>
      </c>
      <c r="B17" s="15">
        <f>D15+D14+D13</f>
        <v>74066.4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9.75" customHeight="1">
      <c r="A1" s="29" t="s">
        <v>30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40</v>
      </c>
      <c r="C7" s="7">
        <v>40</v>
      </c>
      <c r="D7" s="8" t="s">
        <v>4</v>
      </c>
      <c r="E7" s="2"/>
    </row>
    <row r="8" spans="1:5" ht="15.75">
      <c r="A8" s="6" t="s">
        <v>8</v>
      </c>
      <c r="B8" s="7">
        <f>B7/5</f>
        <v>8</v>
      </c>
      <c r="C8" s="7">
        <f>C7*12</f>
        <v>480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1226.4</v>
      </c>
      <c r="C12" s="6">
        <f>0.06*12*365*C7</f>
        <v>10512</v>
      </c>
      <c r="D12" s="10">
        <f>C12-B12</f>
        <v>9285.6</v>
      </c>
      <c r="E12" s="2"/>
    </row>
    <row r="13" spans="1:4" ht="18" customHeight="1">
      <c r="A13" s="9" t="s">
        <v>12</v>
      </c>
      <c r="B13" s="11">
        <f>B12*B10</f>
        <v>2820.72</v>
      </c>
      <c r="C13" s="9">
        <f>C12*C10</f>
        <v>24177.6</v>
      </c>
      <c r="D13" s="10">
        <f>C13-B13</f>
        <v>21356.879999999997</v>
      </c>
    </row>
    <row r="14" spans="1:4" ht="16.5" customHeight="1">
      <c r="A14" s="9" t="s">
        <v>13</v>
      </c>
      <c r="B14" s="9">
        <f>B8*B5</f>
        <v>4000</v>
      </c>
      <c r="C14" s="9">
        <f>C8*C5</f>
        <v>7200</v>
      </c>
      <c r="D14" s="10">
        <f>C14-B14</f>
        <v>3200</v>
      </c>
    </row>
    <row r="15" spans="1:4" ht="26.25" customHeight="1">
      <c r="A15" s="9" t="s">
        <v>14</v>
      </c>
      <c r="B15" s="9">
        <f>B9*B8</f>
        <v>513.68</v>
      </c>
      <c r="C15" s="9">
        <f>C9*C8</f>
        <v>30820.799999999996</v>
      </c>
      <c r="D15" s="10">
        <f>C15-B15</f>
        <v>30307.119999999995</v>
      </c>
    </row>
    <row r="16" spans="1:4" ht="40.5" customHeight="1">
      <c r="A16" s="12" t="s">
        <v>15</v>
      </c>
      <c r="B16" s="13">
        <f>B15+B14</f>
        <v>4513.68</v>
      </c>
      <c r="C16" s="9">
        <f>C15+C14</f>
        <v>38020.799999999996</v>
      </c>
      <c r="D16" s="14"/>
    </row>
    <row r="17" spans="1:4" ht="40.5" customHeight="1">
      <c r="A17" s="12" t="s">
        <v>18</v>
      </c>
      <c r="B17" s="15">
        <f>D15+D14+D13</f>
        <v>54863.99999999999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8" customHeight="1">
      <c r="A1" s="29" t="s">
        <v>110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82</v>
      </c>
      <c r="C7" s="7">
        <v>82</v>
      </c>
      <c r="D7" s="8" t="s">
        <v>4</v>
      </c>
      <c r="E7" s="2"/>
    </row>
    <row r="8" spans="1:5" ht="15.75">
      <c r="A8" s="6" t="s">
        <v>8</v>
      </c>
      <c r="B8" s="7">
        <f>B7/5</f>
        <v>16.4</v>
      </c>
      <c r="C8" s="7">
        <f>C7*12</f>
        <v>984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2514.12</v>
      </c>
      <c r="C12" s="6">
        <f>0.06*12*365*C7</f>
        <v>21549.600000000002</v>
      </c>
      <c r="D12" s="10">
        <f>C12-B12</f>
        <v>19035.480000000003</v>
      </c>
      <c r="E12" s="2"/>
    </row>
    <row r="13" spans="1:4" ht="18" customHeight="1">
      <c r="A13" s="9" t="s">
        <v>12</v>
      </c>
      <c r="B13" s="11">
        <f>B12*B10</f>
        <v>5782.476</v>
      </c>
      <c r="C13" s="9">
        <f>C12*C10</f>
        <v>49564.08</v>
      </c>
      <c r="D13" s="10">
        <f>C13-B13</f>
        <v>43781.604</v>
      </c>
    </row>
    <row r="14" spans="1:4" ht="16.5" customHeight="1">
      <c r="A14" s="9" t="s">
        <v>13</v>
      </c>
      <c r="B14" s="9">
        <f>B8*B5</f>
        <v>8200</v>
      </c>
      <c r="C14" s="9">
        <f>C8*C5</f>
        <v>14760</v>
      </c>
      <c r="D14" s="10">
        <f>C14-B14</f>
        <v>6560</v>
      </c>
    </row>
    <row r="15" spans="1:4" ht="26.25" customHeight="1">
      <c r="A15" s="9" t="s">
        <v>14</v>
      </c>
      <c r="B15" s="9">
        <f>B9*B8</f>
        <v>1053.0439999999999</v>
      </c>
      <c r="C15" s="9">
        <f>C9*C8</f>
        <v>63182.63999999999</v>
      </c>
      <c r="D15" s="10">
        <f>C15-B15</f>
        <v>62129.59599999999</v>
      </c>
    </row>
    <row r="16" spans="1:4" ht="40.5" customHeight="1">
      <c r="A16" s="12" t="s">
        <v>15</v>
      </c>
      <c r="B16" s="13">
        <f>B15+B14</f>
        <v>9253.044</v>
      </c>
      <c r="C16" s="9">
        <f>C15+C14</f>
        <v>77942.63999999998</v>
      </c>
      <c r="D16" s="14"/>
    </row>
    <row r="17" spans="1:4" ht="40.5" customHeight="1">
      <c r="A17" s="12" t="s">
        <v>18</v>
      </c>
      <c r="B17" s="15">
        <f>D15+D14+D13</f>
        <v>112471.19999999998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6.75" customHeight="1">
      <c r="A1" s="29" t="s">
        <v>111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28</v>
      </c>
      <c r="C7" s="7">
        <v>28</v>
      </c>
      <c r="D7" s="8" t="s">
        <v>4</v>
      </c>
      <c r="E7" s="2"/>
    </row>
    <row r="8" spans="1:5" ht="15.75">
      <c r="A8" s="6" t="s">
        <v>8</v>
      </c>
      <c r="B8" s="7">
        <f>B7/5</f>
        <v>5.6</v>
      </c>
      <c r="C8" s="7">
        <f>C7*12</f>
        <v>336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858.48</v>
      </c>
      <c r="C12" s="6">
        <f>0.06*12*365*C7</f>
        <v>7358.400000000001</v>
      </c>
      <c r="D12" s="10">
        <f>C12-B12</f>
        <v>6499.92</v>
      </c>
      <c r="E12" s="2"/>
    </row>
    <row r="13" spans="1:4" ht="18" customHeight="1">
      <c r="A13" s="9" t="s">
        <v>12</v>
      </c>
      <c r="B13" s="11">
        <f>B12*B10</f>
        <v>1974.504</v>
      </c>
      <c r="C13" s="9">
        <f>C12*C10</f>
        <v>16924.32</v>
      </c>
      <c r="D13" s="10">
        <f>C13-B13</f>
        <v>14949.815999999999</v>
      </c>
    </row>
    <row r="14" spans="1:4" ht="16.5" customHeight="1">
      <c r="A14" s="9" t="s">
        <v>13</v>
      </c>
      <c r="B14" s="9">
        <f>B8*B5</f>
        <v>2800</v>
      </c>
      <c r="C14" s="9">
        <f>C8*C5</f>
        <v>5040</v>
      </c>
      <c r="D14" s="10">
        <f>C14-B14</f>
        <v>2240</v>
      </c>
    </row>
    <row r="15" spans="1:4" ht="26.25" customHeight="1">
      <c r="A15" s="9" t="s">
        <v>14</v>
      </c>
      <c r="B15" s="9">
        <f>B9*B8</f>
        <v>359.57599999999996</v>
      </c>
      <c r="C15" s="9">
        <f>C9*C8</f>
        <v>21574.559999999998</v>
      </c>
      <c r="D15" s="10">
        <f>C15-B15</f>
        <v>21214.983999999997</v>
      </c>
    </row>
    <row r="16" spans="1:4" ht="40.5" customHeight="1">
      <c r="A16" s="12" t="s">
        <v>15</v>
      </c>
      <c r="B16" s="13">
        <f>B15+B14</f>
        <v>3159.576</v>
      </c>
      <c r="C16" s="9">
        <f>C15+C14</f>
        <v>26614.559999999998</v>
      </c>
      <c r="D16" s="14"/>
    </row>
    <row r="17" spans="1:4" ht="40.5" customHeight="1">
      <c r="A17" s="12" t="s">
        <v>18</v>
      </c>
      <c r="B17" s="15">
        <f>D15+D14+D13</f>
        <v>38404.799999999996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9.75" customHeight="1">
      <c r="A1" s="29" t="s">
        <v>112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40</v>
      </c>
      <c r="C7" s="7">
        <v>40</v>
      </c>
      <c r="D7" s="8" t="s">
        <v>4</v>
      </c>
      <c r="E7" s="2"/>
    </row>
    <row r="8" spans="1:5" ht="15.75">
      <c r="A8" s="6" t="s">
        <v>8</v>
      </c>
      <c r="B8" s="7">
        <f>B7/5</f>
        <v>8</v>
      </c>
      <c r="C8" s="7">
        <f>C7*12</f>
        <v>480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1226.4</v>
      </c>
      <c r="C12" s="6">
        <f>0.06*12*365*C7</f>
        <v>10512</v>
      </c>
      <c r="D12" s="10">
        <f>C12-B12</f>
        <v>9285.6</v>
      </c>
      <c r="E12" s="2"/>
    </row>
    <row r="13" spans="1:4" ht="18" customHeight="1">
      <c r="A13" s="9" t="s">
        <v>12</v>
      </c>
      <c r="B13" s="11">
        <f>B12*B10</f>
        <v>2820.72</v>
      </c>
      <c r="C13" s="9">
        <f>C12*C10</f>
        <v>24177.6</v>
      </c>
      <c r="D13" s="10">
        <f>C13-B13</f>
        <v>21356.879999999997</v>
      </c>
    </row>
    <row r="14" spans="1:4" ht="16.5" customHeight="1">
      <c r="A14" s="9" t="s">
        <v>13</v>
      </c>
      <c r="B14" s="9">
        <f>B8*B5</f>
        <v>4000</v>
      </c>
      <c r="C14" s="9">
        <f>C8*C5</f>
        <v>7200</v>
      </c>
      <c r="D14" s="10">
        <f>C14-B14</f>
        <v>3200</v>
      </c>
    </row>
    <row r="15" spans="1:4" ht="26.25" customHeight="1">
      <c r="A15" s="9" t="s">
        <v>14</v>
      </c>
      <c r="B15" s="9">
        <f>B9*B8</f>
        <v>513.68</v>
      </c>
      <c r="C15" s="9">
        <f>C9*C8</f>
        <v>30820.799999999996</v>
      </c>
      <c r="D15" s="10">
        <f>C15-B15</f>
        <v>30307.119999999995</v>
      </c>
    </row>
    <row r="16" spans="1:4" ht="40.5" customHeight="1">
      <c r="A16" s="12" t="s">
        <v>15</v>
      </c>
      <c r="B16" s="13">
        <f>B15+B14</f>
        <v>4513.68</v>
      </c>
      <c r="C16" s="9">
        <f>C15+C14</f>
        <v>38020.799999999996</v>
      </c>
      <c r="D16" s="14"/>
    </row>
    <row r="17" spans="1:4" ht="40.5" customHeight="1">
      <c r="A17" s="12" t="s">
        <v>18</v>
      </c>
      <c r="B17" s="15">
        <f>D15+D14+D13</f>
        <v>54863.99999999999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16.25" customHeight="1">
      <c r="A1" s="29" t="s">
        <v>113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80</v>
      </c>
      <c r="C7" s="7">
        <v>80</v>
      </c>
      <c r="D7" s="8" t="s">
        <v>4</v>
      </c>
      <c r="E7" s="2"/>
    </row>
    <row r="8" spans="1:5" ht="15.75">
      <c r="A8" s="6" t="s">
        <v>8</v>
      </c>
      <c r="B8" s="7">
        <f>B7/5</f>
        <v>16</v>
      </c>
      <c r="C8" s="7">
        <f>C7*12</f>
        <v>960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2452.8</v>
      </c>
      <c r="C12" s="6">
        <f>0.06*12*365*C7</f>
        <v>21024</v>
      </c>
      <c r="D12" s="10">
        <f>C12-B12</f>
        <v>18571.2</v>
      </c>
      <c r="E12" s="2"/>
    </row>
    <row r="13" spans="1:4" ht="18" customHeight="1">
      <c r="A13" s="9" t="s">
        <v>12</v>
      </c>
      <c r="B13" s="11">
        <f>B12*B10</f>
        <v>5641.44</v>
      </c>
      <c r="C13" s="9">
        <f>C12*C10</f>
        <v>48355.2</v>
      </c>
      <c r="D13" s="10">
        <f>C13-B13</f>
        <v>42713.759999999995</v>
      </c>
    </row>
    <row r="14" spans="1:4" ht="16.5" customHeight="1">
      <c r="A14" s="9" t="s">
        <v>13</v>
      </c>
      <c r="B14" s="9">
        <f>B8*B5</f>
        <v>8000</v>
      </c>
      <c r="C14" s="9">
        <f>C8*C5</f>
        <v>14400</v>
      </c>
      <c r="D14" s="10">
        <f>C14-B14</f>
        <v>6400</v>
      </c>
    </row>
    <row r="15" spans="1:4" ht="26.25" customHeight="1">
      <c r="A15" s="9" t="s">
        <v>14</v>
      </c>
      <c r="B15" s="9">
        <f>B9*B8</f>
        <v>1027.36</v>
      </c>
      <c r="C15" s="9">
        <f>C9*C8</f>
        <v>61641.59999999999</v>
      </c>
      <c r="D15" s="10">
        <f>C15-B15</f>
        <v>60614.23999999999</v>
      </c>
    </row>
    <row r="16" spans="1:4" ht="40.5" customHeight="1">
      <c r="A16" s="12" t="s">
        <v>15</v>
      </c>
      <c r="B16" s="13">
        <f>B15+B14</f>
        <v>9027.36</v>
      </c>
      <c r="C16" s="9">
        <f>C15+C14</f>
        <v>76041.59999999999</v>
      </c>
      <c r="D16" s="14"/>
    </row>
    <row r="17" spans="1:4" ht="40.5" customHeight="1">
      <c r="A17" s="12" t="s">
        <v>18</v>
      </c>
      <c r="B17" s="15">
        <f>D15+D14+D13</f>
        <v>109727.99999999999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17" customHeight="1">
      <c r="A1" s="29" t="s">
        <v>114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40</v>
      </c>
      <c r="C7" s="7">
        <v>40</v>
      </c>
      <c r="D7" s="8" t="s">
        <v>4</v>
      </c>
      <c r="E7" s="2"/>
    </row>
    <row r="8" spans="1:5" ht="15.75">
      <c r="A8" s="6" t="s">
        <v>8</v>
      </c>
      <c r="B8" s="7">
        <f>B7/5</f>
        <v>8</v>
      </c>
      <c r="C8" s="7">
        <f>C7*12</f>
        <v>480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1226.4</v>
      </c>
      <c r="C12" s="6">
        <f>0.06*12*365*C7</f>
        <v>10512</v>
      </c>
      <c r="D12" s="10">
        <f>C12-B12</f>
        <v>9285.6</v>
      </c>
      <c r="E12" s="2"/>
    </row>
    <row r="13" spans="1:4" ht="18" customHeight="1">
      <c r="A13" s="9" t="s">
        <v>12</v>
      </c>
      <c r="B13" s="11">
        <f>B12*B10</f>
        <v>2820.72</v>
      </c>
      <c r="C13" s="9">
        <f>C12*C10</f>
        <v>24177.6</v>
      </c>
      <c r="D13" s="10">
        <f>C13-B13</f>
        <v>21356.879999999997</v>
      </c>
    </row>
    <row r="14" spans="1:4" ht="16.5" customHeight="1">
      <c r="A14" s="9" t="s">
        <v>13</v>
      </c>
      <c r="B14" s="9">
        <f>B8*B5</f>
        <v>4000</v>
      </c>
      <c r="C14" s="9">
        <f>C8*C5</f>
        <v>7200</v>
      </c>
      <c r="D14" s="10">
        <f>C14-B14</f>
        <v>3200</v>
      </c>
    </row>
    <row r="15" spans="1:4" ht="26.25" customHeight="1">
      <c r="A15" s="9" t="s">
        <v>14</v>
      </c>
      <c r="B15" s="9">
        <f>B9*B8</f>
        <v>513.68</v>
      </c>
      <c r="C15" s="9">
        <f>C9*C8</f>
        <v>30820.799999999996</v>
      </c>
      <c r="D15" s="10">
        <f>C15-B15</f>
        <v>30307.119999999995</v>
      </c>
    </row>
    <row r="16" spans="1:4" ht="40.5" customHeight="1">
      <c r="A16" s="12" t="s">
        <v>15</v>
      </c>
      <c r="B16" s="13">
        <f>B15+B14</f>
        <v>4513.68</v>
      </c>
      <c r="C16" s="9">
        <f>C15+C14</f>
        <v>38020.799999999996</v>
      </c>
      <c r="D16" s="14"/>
    </row>
    <row r="17" spans="1:4" ht="40.5" customHeight="1">
      <c r="A17" s="12" t="s">
        <v>18</v>
      </c>
      <c r="B17" s="15">
        <f>D15+D14+D13</f>
        <v>54863.99999999999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9.5" customHeight="1">
      <c r="A1" s="29" t="s">
        <v>115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40</v>
      </c>
      <c r="C7" s="7">
        <v>40</v>
      </c>
      <c r="D7" s="8" t="s">
        <v>4</v>
      </c>
      <c r="E7" s="2"/>
    </row>
    <row r="8" spans="1:5" ht="15.75">
      <c r="A8" s="6" t="s">
        <v>8</v>
      </c>
      <c r="B8" s="7">
        <f>B7/5</f>
        <v>8</v>
      </c>
      <c r="C8" s="7">
        <f>C7*12</f>
        <v>480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1226.4</v>
      </c>
      <c r="C12" s="6">
        <f>0.06*12*365*C7</f>
        <v>10512</v>
      </c>
      <c r="D12" s="10">
        <f>C12-B12</f>
        <v>9285.6</v>
      </c>
      <c r="E12" s="2"/>
    </row>
    <row r="13" spans="1:4" ht="18" customHeight="1">
      <c r="A13" s="9" t="s">
        <v>12</v>
      </c>
      <c r="B13" s="11">
        <f>B12*B10</f>
        <v>2820.72</v>
      </c>
      <c r="C13" s="9">
        <f>C12*C10</f>
        <v>24177.6</v>
      </c>
      <c r="D13" s="10">
        <f>C13-B13</f>
        <v>21356.879999999997</v>
      </c>
    </row>
    <row r="14" spans="1:4" ht="16.5" customHeight="1">
      <c r="A14" s="9" t="s">
        <v>13</v>
      </c>
      <c r="B14" s="9">
        <f>B8*B5</f>
        <v>4000</v>
      </c>
      <c r="C14" s="9">
        <f>C8*C5</f>
        <v>7200</v>
      </c>
      <c r="D14" s="10">
        <f>C14-B14</f>
        <v>3200</v>
      </c>
    </row>
    <row r="15" spans="1:4" ht="26.25" customHeight="1">
      <c r="A15" s="9" t="s">
        <v>14</v>
      </c>
      <c r="B15" s="9">
        <f>B9*B8</f>
        <v>513.68</v>
      </c>
      <c r="C15" s="9">
        <f>C9*C8</f>
        <v>30820.799999999996</v>
      </c>
      <c r="D15" s="10">
        <f>C15-B15</f>
        <v>30307.119999999995</v>
      </c>
    </row>
    <row r="16" spans="1:4" ht="40.5" customHeight="1">
      <c r="A16" s="12" t="s">
        <v>15</v>
      </c>
      <c r="B16" s="13">
        <f>B15+B14</f>
        <v>4513.68</v>
      </c>
      <c r="C16" s="9">
        <f>C15+C14</f>
        <v>38020.799999999996</v>
      </c>
      <c r="D16" s="14"/>
    </row>
    <row r="17" spans="1:4" ht="40.5" customHeight="1">
      <c r="A17" s="12" t="s">
        <v>18</v>
      </c>
      <c r="B17" s="15">
        <f>D15+D14+D13</f>
        <v>54863.99999999999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31.25" customHeight="1">
      <c r="A1" s="29" t="s">
        <v>116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10</v>
      </c>
      <c r="C7" s="7">
        <v>10</v>
      </c>
      <c r="D7" s="8" t="s">
        <v>4</v>
      </c>
      <c r="E7" s="2"/>
    </row>
    <row r="8" spans="1:5" ht="15.75">
      <c r="A8" s="6" t="s">
        <v>8</v>
      </c>
      <c r="B8" s="7">
        <f>B7/5</f>
        <v>2</v>
      </c>
      <c r="C8" s="7">
        <f>C7*12</f>
        <v>120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306.6</v>
      </c>
      <c r="C12" s="6">
        <f>0.06*12*365*C7</f>
        <v>2628</v>
      </c>
      <c r="D12" s="10">
        <f>C12-B12</f>
        <v>2321.4</v>
      </c>
      <c r="E12" s="2"/>
    </row>
    <row r="13" spans="1:4" ht="18" customHeight="1">
      <c r="A13" s="9" t="s">
        <v>12</v>
      </c>
      <c r="B13" s="11">
        <f>B12*B10</f>
        <v>705.18</v>
      </c>
      <c r="C13" s="9">
        <f>C12*C10</f>
        <v>6044.4</v>
      </c>
      <c r="D13" s="10">
        <f>C13-B13</f>
        <v>5339.219999999999</v>
      </c>
    </row>
    <row r="14" spans="1:4" ht="16.5" customHeight="1">
      <c r="A14" s="9" t="s">
        <v>13</v>
      </c>
      <c r="B14" s="9">
        <f>B8*B5</f>
        <v>1000</v>
      </c>
      <c r="C14" s="9">
        <f>C8*C5</f>
        <v>1800</v>
      </c>
      <c r="D14" s="10">
        <f>C14-B14</f>
        <v>800</v>
      </c>
    </row>
    <row r="15" spans="1:4" ht="26.25" customHeight="1">
      <c r="A15" s="9" t="s">
        <v>14</v>
      </c>
      <c r="B15" s="9">
        <f>B9*B8</f>
        <v>128.42</v>
      </c>
      <c r="C15" s="9">
        <f>C9*C8</f>
        <v>7705.199999999999</v>
      </c>
      <c r="D15" s="10">
        <f>C15-B15</f>
        <v>7576.779999999999</v>
      </c>
    </row>
    <row r="16" spans="1:4" ht="40.5" customHeight="1">
      <c r="A16" s="12" t="s">
        <v>15</v>
      </c>
      <c r="B16" s="13">
        <f>B15+B14</f>
        <v>1128.42</v>
      </c>
      <c r="C16" s="9">
        <f>C15+C14</f>
        <v>9505.199999999999</v>
      </c>
      <c r="D16" s="14"/>
    </row>
    <row r="17" spans="1:4" ht="40.5" customHeight="1">
      <c r="A17" s="12" t="s">
        <v>18</v>
      </c>
      <c r="B17" s="15">
        <f>D15+D14+D13</f>
        <v>13715.999999999998</v>
      </c>
      <c r="C17" s="9"/>
      <c r="D17" s="14"/>
    </row>
    <row r="18" spans="1:4" ht="18.75" customHeight="1">
      <c r="A18" s="16" t="s">
        <v>17</v>
      </c>
      <c r="B18" s="17">
        <f>B16/B17</f>
        <v>0.08227034120734909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99" customHeight="1">
      <c r="A1" s="29" t="s">
        <v>117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110</v>
      </c>
      <c r="C7" s="7">
        <v>110</v>
      </c>
      <c r="D7" s="8" t="s">
        <v>4</v>
      </c>
      <c r="E7" s="2"/>
    </row>
    <row r="8" spans="1:5" ht="15.75">
      <c r="A8" s="6" t="s">
        <v>8</v>
      </c>
      <c r="B8" s="7">
        <f>B7/5</f>
        <v>22</v>
      </c>
      <c r="C8" s="7">
        <f>C7*12</f>
        <v>1320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3372.6</v>
      </c>
      <c r="C12" s="6">
        <f>0.06*12*365*C7</f>
        <v>28908</v>
      </c>
      <c r="D12" s="10">
        <f>C12-B12</f>
        <v>25535.4</v>
      </c>
      <c r="E12" s="2"/>
    </row>
    <row r="13" spans="1:4" ht="18" customHeight="1">
      <c r="A13" s="9" t="s">
        <v>12</v>
      </c>
      <c r="B13" s="11">
        <f>B12*B10</f>
        <v>7756.98</v>
      </c>
      <c r="C13" s="9">
        <f>C12*C10</f>
        <v>66488.4</v>
      </c>
      <c r="D13" s="10">
        <f>C13-B13</f>
        <v>58731.42</v>
      </c>
    </row>
    <row r="14" spans="1:4" ht="16.5" customHeight="1">
      <c r="A14" s="9" t="s">
        <v>13</v>
      </c>
      <c r="B14" s="9">
        <f>B8*B5</f>
        <v>11000</v>
      </c>
      <c r="C14" s="9">
        <f>C8*C5</f>
        <v>19800</v>
      </c>
      <c r="D14" s="10">
        <f>C14-B14</f>
        <v>8800</v>
      </c>
    </row>
    <row r="15" spans="1:4" ht="26.25" customHeight="1">
      <c r="A15" s="9" t="s">
        <v>14</v>
      </c>
      <c r="B15" s="9">
        <f>B9*B8</f>
        <v>1412.62</v>
      </c>
      <c r="C15" s="9">
        <f>C9*C8</f>
        <v>84757.2</v>
      </c>
      <c r="D15" s="10">
        <f>C15-B15</f>
        <v>83344.58</v>
      </c>
    </row>
    <row r="16" spans="1:4" ht="40.5" customHeight="1">
      <c r="A16" s="12" t="s">
        <v>15</v>
      </c>
      <c r="B16" s="13">
        <f>B15+B14</f>
        <v>12412.619999999999</v>
      </c>
      <c r="C16" s="9">
        <f>C15+C14</f>
        <v>104557.2</v>
      </c>
      <c r="D16" s="14"/>
    </row>
    <row r="17" spans="1:4" ht="40.5" customHeight="1">
      <c r="A17" s="12" t="s">
        <v>18</v>
      </c>
      <c r="B17" s="15">
        <f>D15+D14+D13</f>
        <v>150876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4.25" customHeight="1">
      <c r="A1" s="29" t="s">
        <v>118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130</v>
      </c>
      <c r="C7" s="7">
        <v>130</v>
      </c>
      <c r="D7" s="8" t="s">
        <v>4</v>
      </c>
      <c r="E7" s="2"/>
    </row>
    <row r="8" spans="1:5" ht="15.75">
      <c r="A8" s="6" t="s">
        <v>8</v>
      </c>
      <c r="B8" s="7">
        <f>B7/5</f>
        <v>26</v>
      </c>
      <c r="C8" s="7">
        <f>C7*12</f>
        <v>1560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3985.8</v>
      </c>
      <c r="C12" s="6">
        <f>0.06*12*365*C7</f>
        <v>34164</v>
      </c>
      <c r="D12" s="10">
        <f>C12-B12</f>
        <v>30178.2</v>
      </c>
      <c r="E12" s="2"/>
    </row>
    <row r="13" spans="1:4" ht="18" customHeight="1">
      <c r="A13" s="9" t="s">
        <v>12</v>
      </c>
      <c r="B13" s="11">
        <f>B12*B10</f>
        <v>9167.34</v>
      </c>
      <c r="C13" s="9">
        <f>C12*C10</f>
        <v>78577.2</v>
      </c>
      <c r="D13" s="10">
        <f>C13-B13</f>
        <v>69409.86</v>
      </c>
    </row>
    <row r="14" spans="1:4" ht="16.5" customHeight="1">
      <c r="A14" s="9" t="s">
        <v>13</v>
      </c>
      <c r="B14" s="9">
        <f>B8*B5</f>
        <v>13000</v>
      </c>
      <c r="C14" s="9">
        <f>C8*C5</f>
        <v>23400</v>
      </c>
      <c r="D14" s="10">
        <f>C14-B14</f>
        <v>10400</v>
      </c>
    </row>
    <row r="15" spans="1:4" ht="26.25" customHeight="1">
      <c r="A15" s="9" t="s">
        <v>14</v>
      </c>
      <c r="B15" s="9">
        <f>B9*B8</f>
        <v>1669.4599999999998</v>
      </c>
      <c r="C15" s="9">
        <f>C9*C8</f>
        <v>100167.59999999999</v>
      </c>
      <c r="D15" s="10">
        <f>C15-B15</f>
        <v>98498.13999999998</v>
      </c>
    </row>
    <row r="16" spans="1:4" ht="40.5" customHeight="1">
      <c r="A16" s="12" t="s">
        <v>15</v>
      </c>
      <c r="B16" s="13">
        <f>B15+B14</f>
        <v>14669.46</v>
      </c>
      <c r="C16" s="9">
        <f>C15+C14</f>
        <v>123567.59999999999</v>
      </c>
      <c r="D16" s="14"/>
    </row>
    <row r="17" spans="1:4" ht="40.5" customHeight="1">
      <c r="A17" s="12" t="s">
        <v>18</v>
      </c>
      <c r="B17" s="15">
        <f>D15+D14+D13</f>
        <v>178308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D11"/>
    </sheetView>
  </sheetViews>
  <sheetFormatPr defaultColWidth="9.281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08" customHeight="1">
      <c r="A1" s="29" t="s">
        <v>119</v>
      </c>
      <c r="B1" s="29"/>
      <c r="C1" s="29"/>
      <c r="D1" s="29"/>
    </row>
    <row r="2" spans="1:5" ht="15.75">
      <c r="A2" s="30" t="s">
        <v>0</v>
      </c>
      <c r="B2" s="30"/>
      <c r="C2" s="30"/>
      <c r="D2" s="30"/>
      <c r="E2" s="2"/>
    </row>
    <row r="3" spans="1:5" ht="26.25">
      <c r="A3" s="3"/>
      <c r="B3" s="4" t="s">
        <v>19</v>
      </c>
      <c r="C3" s="4" t="s">
        <v>1</v>
      </c>
      <c r="D3" s="5" t="s">
        <v>2</v>
      </c>
      <c r="E3" s="2"/>
    </row>
    <row r="4" spans="1:5" ht="15.75">
      <c r="A4" s="6" t="s">
        <v>3</v>
      </c>
      <c r="B4" s="7">
        <v>9</v>
      </c>
      <c r="C4" s="7">
        <v>60</v>
      </c>
      <c r="D4" s="8" t="s">
        <v>4</v>
      </c>
      <c r="E4" s="2"/>
    </row>
    <row r="5" spans="1:5" ht="15.75">
      <c r="A5" s="6" t="s">
        <v>5</v>
      </c>
      <c r="B5" s="7">
        <v>500</v>
      </c>
      <c r="C5" s="7">
        <v>15</v>
      </c>
      <c r="D5" s="8" t="s">
        <v>4</v>
      </c>
      <c r="E5" s="2"/>
    </row>
    <row r="6" spans="1:5" ht="15.75">
      <c r="A6" s="6" t="s">
        <v>6</v>
      </c>
      <c r="B6" s="7">
        <v>60</v>
      </c>
      <c r="C6" s="7">
        <v>1</v>
      </c>
      <c r="D6" s="8" t="s">
        <v>4</v>
      </c>
      <c r="E6" s="2"/>
    </row>
    <row r="7" spans="1:5" ht="15.75">
      <c r="A7" s="6" t="s">
        <v>7</v>
      </c>
      <c r="B7" s="7">
        <f>C7</f>
        <v>27</v>
      </c>
      <c r="C7" s="7">
        <v>27</v>
      </c>
      <c r="D7" s="8" t="s">
        <v>4</v>
      </c>
      <c r="E7" s="2"/>
    </row>
    <row r="8" spans="1:5" ht="15.75">
      <c r="A8" s="6" t="s">
        <v>8</v>
      </c>
      <c r="B8" s="7">
        <f>B7/5</f>
        <v>5.4</v>
      </c>
      <c r="C8" s="7">
        <f>C7*12</f>
        <v>324</v>
      </c>
      <c r="D8" s="8" t="s">
        <v>4</v>
      </c>
      <c r="E8" s="2"/>
    </row>
    <row r="9" spans="1:5" ht="15.75">
      <c r="A9" s="9" t="s">
        <v>9</v>
      </c>
      <c r="B9" s="7">
        <v>64.21</v>
      </c>
      <c r="C9" s="7">
        <v>64.21</v>
      </c>
      <c r="D9" s="8" t="s">
        <v>4</v>
      </c>
      <c r="E9" s="2"/>
    </row>
    <row r="10" spans="1:5" ht="15.75">
      <c r="A10" s="9" t="s">
        <v>10</v>
      </c>
      <c r="B10" s="6">
        <v>2.3</v>
      </c>
      <c r="C10" s="6">
        <v>2.3</v>
      </c>
      <c r="D10" s="8" t="s">
        <v>4</v>
      </c>
      <c r="E10" s="2"/>
    </row>
    <row r="11" spans="1:5" ht="20.25" customHeight="1">
      <c r="A11" s="31" t="s">
        <v>155</v>
      </c>
      <c r="B11" s="31"/>
      <c r="C11" s="31"/>
      <c r="D11" s="31"/>
      <c r="E11" s="2"/>
    </row>
    <row r="12" spans="1:5" ht="39" customHeight="1">
      <c r="A12" s="9" t="s">
        <v>11</v>
      </c>
      <c r="B12" s="6">
        <f>0.007*12*365*B7</f>
        <v>827.82</v>
      </c>
      <c r="C12" s="6">
        <f>0.06*12*365*C7</f>
        <v>7095.6</v>
      </c>
      <c r="D12" s="10">
        <f>C12-B12</f>
        <v>6267.780000000001</v>
      </c>
      <c r="E12" s="2"/>
    </row>
    <row r="13" spans="1:4" ht="18" customHeight="1">
      <c r="A13" s="9" t="s">
        <v>12</v>
      </c>
      <c r="B13" s="11">
        <f>B12*B10</f>
        <v>1903.9859999999999</v>
      </c>
      <c r="C13" s="9">
        <f>C12*C10</f>
        <v>16319.88</v>
      </c>
      <c r="D13" s="10">
        <f>C13-B13</f>
        <v>14415.894</v>
      </c>
    </row>
    <row r="14" spans="1:4" ht="16.5" customHeight="1">
      <c r="A14" s="9" t="s">
        <v>13</v>
      </c>
      <c r="B14" s="9">
        <f>B8*B5</f>
        <v>2700</v>
      </c>
      <c r="C14" s="9">
        <f>C8*C5</f>
        <v>4860</v>
      </c>
      <c r="D14" s="10">
        <f>C14-B14</f>
        <v>2160</v>
      </c>
    </row>
    <row r="15" spans="1:4" ht="26.25" customHeight="1">
      <c r="A15" s="9" t="s">
        <v>14</v>
      </c>
      <c r="B15" s="9">
        <f>B9*B8</f>
        <v>346.734</v>
      </c>
      <c r="C15" s="9">
        <f>C9*C8</f>
        <v>20804.039999999997</v>
      </c>
      <c r="D15" s="10">
        <f>C15-B15</f>
        <v>20457.305999999997</v>
      </c>
    </row>
    <row r="16" spans="1:4" ht="40.5" customHeight="1">
      <c r="A16" s="12" t="s">
        <v>15</v>
      </c>
      <c r="B16" s="13">
        <f>B15+B14</f>
        <v>3046.734</v>
      </c>
      <c r="C16" s="9">
        <f>C15+C14</f>
        <v>25664.039999999997</v>
      </c>
      <c r="D16" s="14"/>
    </row>
    <row r="17" spans="1:4" ht="40.5" customHeight="1">
      <c r="A17" s="12" t="s">
        <v>18</v>
      </c>
      <c r="B17" s="15">
        <f>D15+D14+D13</f>
        <v>37033.2</v>
      </c>
      <c r="C17" s="9"/>
      <c r="D17" s="14"/>
    </row>
    <row r="18" spans="1:4" ht="18.75" customHeight="1">
      <c r="A18" s="16" t="s">
        <v>17</v>
      </c>
      <c r="B18" s="17">
        <f>B16/B17</f>
        <v>0.08227034120734908</v>
      </c>
      <c r="C18" s="18"/>
      <c r="D18" s="19"/>
    </row>
    <row r="19" spans="1:3" ht="15.75" customHeight="1">
      <c r="A19" s="32"/>
      <c r="B19" s="32"/>
      <c r="C19" s="32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Щербенко</dc:creator>
  <cp:keywords/>
  <dc:description/>
  <cp:lastModifiedBy>Щербенко</cp:lastModifiedBy>
  <cp:lastPrinted>2015-12-09T05:49:34Z</cp:lastPrinted>
  <dcterms:created xsi:type="dcterms:W3CDTF">2015-12-09T06:26:05Z</dcterms:created>
  <dcterms:modified xsi:type="dcterms:W3CDTF">2015-12-09T07:42:54Z</dcterms:modified>
  <cp:category/>
  <cp:version/>
  <cp:contentType/>
  <cp:contentStatus/>
</cp:coreProperties>
</file>